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АНЬКО\Сессия внеочередная от 22.05.2018\РЕШЕНИЯ\Приложения к В(5)-143\"/>
    </mc:Choice>
  </mc:AlternateContent>
  <bookViews>
    <workbookView xWindow="480" yWindow="120" windowWidth="15180" windowHeight="11640"/>
  </bookViews>
  <sheets>
    <sheet name="жкх 2018" sheetId="2" r:id="rId1"/>
  </sheets>
  <definedNames>
    <definedName name="_xlnm.Print_Titles" localSheetId="0">'жкх 2018'!$15:$18</definedName>
    <definedName name="_xlnm.Print_Area" localSheetId="0">'жкх 2018'!$A$1:$BF$32</definedName>
  </definedNames>
  <calcPr calcId="152511"/>
</workbook>
</file>

<file path=xl/calcChain.xml><?xml version="1.0" encoding="utf-8"?>
<calcChain xmlns="http://schemas.openxmlformats.org/spreadsheetml/2006/main">
  <c r="AR31" i="2" l="1"/>
  <c r="AP31" i="2"/>
  <c r="AM31" i="2"/>
  <c r="AR30" i="2"/>
  <c r="AV30" i="2" s="1"/>
  <c r="AP30" i="2"/>
  <c r="AM30" i="2"/>
  <c r="AR29" i="2"/>
  <c r="AP29" i="2"/>
  <c r="AM29" i="2"/>
  <c r="AR28" i="2"/>
  <c r="AM28" i="2"/>
  <c r="AR27" i="2"/>
  <c r="AV27" i="2" s="1"/>
  <c r="AP27" i="2"/>
  <c r="AM27" i="2"/>
  <c r="AR26" i="2"/>
  <c r="AP26" i="2"/>
  <c r="AV26" i="2" s="1"/>
  <c r="AM26" i="2"/>
  <c r="AR25" i="2"/>
  <c r="AP25" i="2"/>
  <c r="AM25" i="2"/>
  <c r="AV25" i="2" s="1"/>
  <c r="AR24" i="2"/>
  <c r="AP24" i="2"/>
  <c r="AM24" i="2"/>
  <c r="AR23" i="2"/>
  <c r="AV23" i="2" s="1"/>
  <c r="AP23" i="2"/>
  <c r="AM23" i="2"/>
  <c r="AR22" i="2"/>
  <c r="AP22" i="2"/>
  <c r="AV22" i="2" s="1"/>
  <c r="AM22" i="2"/>
  <c r="AR21" i="2"/>
  <c r="AP21" i="2"/>
  <c r="AM21" i="2"/>
  <c r="AV21" i="2" s="1"/>
  <c r="AR20" i="2"/>
  <c r="AP20" i="2"/>
  <c r="AM20" i="2"/>
  <c r="AV20" i="2" s="1"/>
  <c r="AT19" i="2"/>
  <c r="AT32" i="2"/>
  <c r="AS19" i="2"/>
  <c r="AS32" i="2"/>
  <c r="AR32" i="2" s="1"/>
  <c r="AO19" i="2"/>
  <c r="AO32" i="2"/>
  <c r="AN19" i="2"/>
  <c r="W30" i="2"/>
  <c r="AI30" i="2" s="1"/>
  <c r="S28" i="2"/>
  <c r="R28" i="2"/>
  <c r="S20" i="2"/>
  <c r="AE20" i="2"/>
  <c r="AD20" i="2" s="1"/>
  <c r="AJ20" i="2" s="1"/>
  <c r="AC28" i="2"/>
  <c r="AC20" i="2"/>
  <c r="P31" i="2"/>
  <c r="O31" i="2"/>
  <c r="X31" i="2" s="1"/>
  <c r="Q31" i="2"/>
  <c r="AC31" i="2"/>
  <c r="AC21" i="2"/>
  <c r="AC22" i="2"/>
  <c r="AC23" i="2"/>
  <c r="AC24" i="2"/>
  <c r="AC25" i="2"/>
  <c r="AC26" i="2"/>
  <c r="AC27" i="2"/>
  <c r="AC29" i="2"/>
  <c r="AC30" i="2"/>
  <c r="AI21" i="2"/>
  <c r="AI22" i="2"/>
  <c r="AI23" i="2"/>
  <c r="AI24" i="2"/>
  <c r="AI25" i="2"/>
  <c r="AI26" i="2"/>
  <c r="AI27" i="2"/>
  <c r="AI28" i="2"/>
  <c r="AI29" i="2"/>
  <c r="AF29" i="2" s="1"/>
  <c r="AI31" i="2"/>
  <c r="AH21" i="2"/>
  <c r="AH22" i="2"/>
  <c r="AH19" i="2" s="1"/>
  <c r="AH32" i="2" s="1"/>
  <c r="AH23" i="2"/>
  <c r="AH24" i="2"/>
  <c r="AH25" i="2"/>
  <c r="AH26" i="2"/>
  <c r="AF26" i="2" s="1"/>
  <c r="AH27" i="2"/>
  <c r="AH28" i="2"/>
  <c r="AH29" i="2"/>
  <c r="AH30" i="2"/>
  <c r="AH31" i="2"/>
  <c r="AI20" i="2"/>
  <c r="AI19" i="2" s="1"/>
  <c r="AI32" i="2" s="1"/>
  <c r="AH20" i="2"/>
  <c r="AG21" i="2"/>
  <c r="AF21" i="2" s="1"/>
  <c r="AG22" i="2"/>
  <c r="AG23" i="2"/>
  <c r="AF23" i="2" s="1"/>
  <c r="AG24" i="2"/>
  <c r="AF24" i="2"/>
  <c r="AG25" i="2"/>
  <c r="AF25" i="2" s="1"/>
  <c r="AJ25" i="2" s="1"/>
  <c r="AG26" i="2"/>
  <c r="AG27" i="2"/>
  <c r="AF27" i="2" s="1"/>
  <c r="AJ27" i="2" s="1"/>
  <c r="AG28" i="2"/>
  <c r="AG29" i="2"/>
  <c r="AG30" i="2"/>
  <c r="AF30" i="2" s="1"/>
  <c r="AJ30" i="2" s="1"/>
  <c r="AG31" i="2"/>
  <c r="AG20" i="2"/>
  <c r="AE21" i="2"/>
  <c r="AE22" i="2"/>
  <c r="AE23" i="2"/>
  <c r="AD23" i="2"/>
  <c r="AE24" i="2"/>
  <c r="AD24" i="2" s="1"/>
  <c r="AE25" i="2"/>
  <c r="AD25" i="2"/>
  <c r="AE26" i="2"/>
  <c r="AD26" i="2" s="1"/>
  <c r="AE27" i="2"/>
  <c r="AD27" i="2"/>
  <c r="AE29" i="2"/>
  <c r="AD29" i="2" s="1"/>
  <c r="AJ29" i="2" s="1"/>
  <c r="AE30" i="2"/>
  <c r="AD30" i="2"/>
  <c r="AE31" i="2"/>
  <c r="AD31" i="2" s="1"/>
  <c r="AB21" i="2"/>
  <c r="AA21" i="2"/>
  <c r="AB22" i="2"/>
  <c r="AB19" i="2" s="1"/>
  <c r="AB23" i="2"/>
  <c r="AB24" i="2"/>
  <c r="AB25" i="2"/>
  <c r="AB26" i="2"/>
  <c r="AA26" i="2" s="1"/>
  <c r="AB27" i="2"/>
  <c r="AA27" i="2"/>
  <c r="AB28" i="2"/>
  <c r="AA28" i="2" s="1"/>
  <c r="AJ28" i="2" s="1"/>
  <c r="AB29" i="2"/>
  <c r="AB30" i="2"/>
  <c r="AB31" i="2"/>
  <c r="AA31" i="2" s="1"/>
  <c r="AB20" i="2"/>
  <c r="AA20" i="2"/>
  <c r="T31" i="2"/>
  <c r="R31" i="2"/>
  <c r="R30" i="2"/>
  <c r="O30" i="2"/>
  <c r="T29" i="2"/>
  <c r="R29" i="2"/>
  <c r="O29" i="2"/>
  <c r="X29" i="2"/>
  <c r="T28" i="2"/>
  <c r="T27" i="2"/>
  <c r="R27" i="2"/>
  <c r="O27" i="2"/>
  <c r="X27" i="2" s="1"/>
  <c r="T26" i="2"/>
  <c r="R26" i="2"/>
  <c r="X26" i="2"/>
  <c r="O26" i="2"/>
  <c r="T25" i="2"/>
  <c r="R25" i="2"/>
  <c r="O25" i="2"/>
  <c r="X25" i="2" s="1"/>
  <c r="T24" i="2"/>
  <c r="R24" i="2"/>
  <c r="O24" i="2"/>
  <c r="X24" i="2" s="1"/>
  <c r="T23" i="2"/>
  <c r="R23" i="2"/>
  <c r="O23" i="2"/>
  <c r="X23" i="2"/>
  <c r="T22" i="2"/>
  <c r="R22" i="2"/>
  <c r="O22" i="2"/>
  <c r="X22" i="2"/>
  <c r="T21" i="2"/>
  <c r="R21" i="2"/>
  <c r="O21" i="2"/>
  <c r="T20" i="2"/>
  <c r="X20" i="2" s="1"/>
  <c r="R20" i="2"/>
  <c r="V19" i="2"/>
  <c r="V32" i="2" s="1"/>
  <c r="U19" i="2"/>
  <c r="U32" i="2"/>
  <c r="P19" i="2"/>
  <c r="P32" i="2"/>
  <c r="K19" i="2"/>
  <c r="J19" i="2"/>
  <c r="J32" i="2" s="1"/>
  <c r="H32" i="2" s="1"/>
  <c r="I19" i="2"/>
  <c r="I32" i="2"/>
  <c r="G19" i="2"/>
  <c r="G32" i="2"/>
  <c r="F32" i="2"/>
  <c r="E19" i="2"/>
  <c r="E32" i="2" s="1"/>
  <c r="C32" i="2" s="1"/>
  <c r="L32" i="2" s="1"/>
  <c r="D19" i="2"/>
  <c r="D32" i="2"/>
  <c r="H20" i="2"/>
  <c r="H21" i="2"/>
  <c r="H22" i="2"/>
  <c r="H23" i="2"/>
  <c r="H24" i="2"/>
  <c r="H25" i="2"/>
  <c r="H26" i="2"/>
  <c r="H27" i="2"/>
  <c r="H28" i="2"/>
  <c r="H29" i="2"/>
  <c r="H30" i="2"/>
  <c r="H31" i="2"/>
  <c r="F20" i="2"/>
  <c r="F21" i="2"/>
  <c r="F22" i="2"/>
  <c r="F23" i="2"/>
  <c r="F24" i="2"/>
  <c r="F25" i="2"/>
  <c r="F26" i="2"/>
  <c r="L26" i="2" s="1"/>
  <c r="F27" i="2"/>
  <c r="F28" i="2"/>
  <c r="F29" i="2"/>
  <c r="F30" i="2"/>
  <c r="F31" i="2"/>
  <c r="C20" i="2"/>
  <c r="L20" i="2"/>
  <c r="C21" i="2"/>
  <c r="L21" i="2"/>
  <c r="C22" i="2"/>
  <c r="L22" i="2"/>
  <c r="C23" i="2"/>
  <c r="L23" i="2"/>
  <c r="C24" i="2"/>
  <c r="L24" i="2"/>
  <c r="C25" i="2"/>
  <c r="L25" i="2"/>
  <c r="C26" i="2"/>
  <c r="C27" i="2"/>
  <c r="L27" i="2" s="1"/>
  <c r="C28" i="2"/>
  <c r="L28" i="2"/>
  <c r="C29" i="2"/>
  <c r="L29" i="2" s="1"/>
  <c r="C30" i="2"/>
  <c r="L30" i="2" s="1"/>
  <c r="C31" i="2"/>
  <c r="L31" i="2"/>
  <c r="K32" i="2"/>
  <c r="O20" i="2"/>
  <c r="AA23" i="2"/>
  <c r="AJ23" i="2" s="1"/>
  <c r="AA25" i="2"/>
  <c r="O28" i="2"/>
  <c r="X28" i="2"/>
  <c r="Q19" i="2"/>
  <c r="Q32" i="2"/>
  <c r="X21" i="2"/>
  <c r="AA24" i="2"/>
  <c r="AJ24" i="2" s="1"/>
  <c r="AF28" i="2"/>
  <c r="AF20" i="2"/>
  <c r="O19" i="2"/>
  <c r="S19" i="2"/>
  <c r="S32" i="2"/>
  <c r="R32" i="2" s="1"/>
  <c r="F19" i="2"/>
  <c r="AE28" i="2"/>
  <c r="R19" i="2"/>
  <c r="AD21" i="2"/>
  <c r="AJ21" i="2" s="1"/>
  <c r="AV31" i="2"/>
  <c r="AA29" i="2"/>
  <c r="AD22" i="2"/>
  <c r="AF31" i="2"/>
  <c r="AC19" i="2"/>
  <c r="AC32" i="2" s="1"/>
  <c r="AV24" i="2"/>
  <c r="AV29" i="2"/>
  <c r="AN32" i="2"/>
  <c r="AM32" i="2" s="1"/>
  <c r="AQ19" i="2"/>
  <c r="AP19" i="2" s="1"/>
  <c r="AV19" i="2" s="1"/>
  <c r="AU19" i="2"/>
  <c r="AP28" i="2"/>
  <c r="AV28" i="2" s="1"/>
  <c r="AQ32" i="2"/>
  <c r="AP32" i="2" s="1"/>
  <c r="AU32" i="2"/>
  <c r="AR19" i="2"/>
  <c r="AM19" i="2"/>
  <c r="O32" i="2"/>
  <c r="AE19" i="2"/>
  <c r="AE32" i="2" s="1"/>
  <c r="AD32" i="2" s="1"/>
  <c r="AD28" i="2"/>
  <c r="AA30" i="2"/>
  <c r="AV32" i="2" l="1"/>
  <c r="T32" i="2"/>
  <c r="X32" i="2" s="1"/>
  <c r="AJ26" i="2"/>
  <c r="AA19" i="2"/>
  <c r="AB32" i="2"/>
  <c r="AA32" i="2" s="1"/>
  <c r="AJ31" i="2"/>
  <c r="AA22" i="2"/>
  <c r="AG19" i="2"/>
  <c r="AF22" i="2"/>
  <c r="H19" i="2"/>
  <c r="W19" i="2"/>
  <c r="W32" i="2" s="1"/>
  <c r="AD19" i="2"/>
  <c r="C19" i="2"/>
  <c r="T19" i="2"/>
  <c r="X19" i="2" s="1"/>
  <c r="T30" i="2"/>
  <c r="X30" i="2" s="1"/>
  <c r="L19" i="2" l="1"/>
  <c r="AJ32" i="2"/>
  <c r="AF19" i="2"/>
  <c r="AG32" i="2"/>
  <c r="AF32" i="2" s="1"/>
  <c r="AJ19" i="2"/>
  <c r="AJ22" i="2"/>
</calcChain>
</file>

<file path=xl/sharedStrings.xml><?xml version="1.0" encoding="utf-8"?>
<sst xmlns="http://schemas.openxmlformats.org/spreadsheetml/2006/main" count="233" uniqueCount="52">
  <si>
    <t>№ п/п</t>
  </si>
  <si>
    <t>Совета депутатов</t>
  </si>
  <si>
    <t>в том числе:</t>
  </si>
  <si>
    <t>к решению Норильского городского</t>
  </si>
  <si>
    <t>тыс. руб.</t>
  </si>
  <si>
    <t>Вид работ</t>
  </si>
  <si>
    <t>Капитальный ремонт общего имущества многоквартирных домов</t>
  </si>
  <si>
    <t>1.1.</t>
  </si>
  <si>
    <t>Ремонт и окраска фасадов</t>
  </si>
  <si>
    <t>1.2.</t>
  </si>
  <si>
    <t>1.3.</t>
  </si>
  <si>
    <t>1.4.</t>
  </si>
  <si>
    <t>1.5.</t>
  </si>
  <si>
    <t>Сохранение устойчивости зданий перспективного жилищного фонда</t>
  </si>
  <si>
    <t>Подпрограмма  «Развитие объектов социальной сферы, капитальный ремонт объектов коммунальной инфраструктуры и жилищного фонда муниципальных образований город Норильск и Таймырский Долгано-Ненецкий муниципальный район»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</si>
  <si>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 xml:space="preserve">Стоимость капитального ремонта с НДС </t>
  </si>
  <si>
    <t>Субсидии бюджета муниципального образования города Норильск на выполнение работ по капитальному ремонту жилищного фонда</t>
  </si>
  <si>
    <t>Замена междуэтажных, цокольных, чердачных деревянных перекрытий</t>
  </si>
  <si>
    <t>1.6.</t>
  </si>
  <si>
    <t>1.7.</t>
  </si>
  <si>
    <t>Ремонт несущих конструкций "0" циклов</t>
  </si>
  <si>
    <t>Всего субсидии всех уровней на проведение капитального ремонта многоквартирных домов</t>
  </si>
  <si>
    <t>ИТОГО:</t>
  </si>
  <si>
    <t>Субсидии краевого бюджета на выполнение работ по капитальному ремонту жилищного фонда</t>
  </si>
  <si>
    <t>Ремонт металлической кровли</t>
  </si>
  <si>
    <t>Проектные работы</t>
  </si>
  <si>
    <t>1.8.</t>
  </si>
  <si>
    <t>1.9.</t>
  </si>
  <si>
    <t>Ремонт дворовых территорий</t>
  </si>
  <si>
    <t>Субсидии федерального бюджета на выполнение работ по капитальному ремонту жилищного фонда</t>
  </si>
  <si>
    <t>Ремонт системы теплоснабжения и водоснабжения</t>
  </si>
  <si>
    <t>Работы по установке пластинчатых теплообменников для перехода на закрытую систему горячего водоснабжения</t>
  </si>
  <si>
    <t>Ремонт мягкой кровли</t>
  </si>
  <si>
    <t>1.10.</t>
  </si>
  <si>
    <t>Восстановление аварийных участков наружных стен МКД</t>
  </si>
  <si>
    <t xml:space="preserve"> Замена и капитальный ремонт лифтов</t>
  </si>
  <si>
    <t>1.11.</t>
  </si>
  <si>
    <t xml:space="preserve">Основное мероприятие: "Благоустройство дворовых территорий многоквартирных домов" муниципальной программы «Формирование городской среды» на 2018 год       </t>
  </si>
  <si>
    <t xml:space="preserve">Подпрограмма «Организация проведения капитального ремонта многоквартирных домов» муниципальной программы «Реформирование и модернизация жилищно-коммунального хозяйства и повышение энергетической эффективности» на 2018-2020 годы       </t>
  </si>
  <si>
    <t>Приложение № 27</t>
  </si>
  <si>
    <t xml:space="preserve">  от "14" декабря 2017 № 3/5-53</t>
  </si>
  <si>
    <t>Приложение № __</t>
  </si>
  <si>
    <t xml:space="preserve">  от "06" марта 2018 № _/__-__</t>
  </si>
  <si>
    <t>Корректировкка МАРТ</t>
  </si>
  <si>
    <t>Подпрограмма «Организация проведения ремонта многоквартирных домов» муниципальной программы «Реформирование и модернизация жилищно-коммунального хозяйства и повышение энергетической эффективности»</t>
  </si>
  <si>
    <t>Основное мероприятие: "Благоустройство дворовых территорий многоквартирных домов" муниципальной программы «Формирование городской среды»</t>
  </si>
  <si>
    <t>Корректировкка МАЙ</t>
  </si>
  <si>
    <t>Перечень мероприятий
по капитальному ремонту на объектах жилищного фонда
муниципального образования город Норильск на 2018 год</t>
  </si>
  <si>
    <t xml:space="preserve">Основное мероприятие: «Ремонтные работы дорожного хозяйства» муниципальной программы «Развитие транспортной системы» </t>
  </si>
  <si>
    <t>Приложение № 11</t>
  </si>
  <si>
    <t xml:space="preserve"> Замена, капитальный ремонт, модернизация лифтов</t>
  </si>
  <si>
    <t xml:space="preserve">  от "22" мая 2018 № В/5-143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</si>
</sst>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0;[Red]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2" fillId="0" borderId="0"/>
  </cellStyleXfs>
  <cellXfs count="5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9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165" fontId="6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horizontal="left" vertical="center" wrapText="1" indent="2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left" vertical="center" wrapText="1" indent="2"/>
    </xf>
    <xf numFmtId="0" fontId="10" fillId="0" borderId="1" xfId="2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Border="1" applyAlignment="1">
      <alignment horizontal="right" wrapText="1"/>
    </xf>
    <xf numFmtId="164" fontId="4" fillId="0" borderId="1" xfId="0" applyNumberFormat="1" applyFont="1" applyFill="1" applyBorder="1" applyAlignment="1">
      <alignment vertical="center" wrapText="1"/>
    </xf>
    <xf numFmtId="49" fontId="11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0" fillId="2" borderId="1" xfId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vertical="center" wrapText="1"/>
    </xf>
    <xf numFmtId="165" fontId="6" fillId="2" borderId="1" xfId="1" applyNumberFormat="1" applyFont="1" applyFill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left" vertical="center" wrapText="1" indent="2"/>
    </xf>
    <xf numFmtId="164" fontId="4" fillId="2" borderId="1" xfId="0" applyNumberFormat="1" applyFont="1" applyFill="1" applyBorder="1" applyAlignment="1">
      <alignment vertical="center" wrapText="1"/>
    </xf>
    <xf numFmtId="165" fontId="4" fillId="2" borderId="1" xfId="1" applyNumberFormat="1" applyFont="1" applyFill="1" applyBorder="1" applyAlignment="1">
      <alignment horizontal="left" vertical="center" wrapText="1" indent="2"/>
    </xf>
    <xf numFmtId="165" fontId="6" fillId="2" borderId="1" xfId="1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1" xfId="0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right" wrapText="1"/>
    </xf>
    <xf numFmtId="49" fontId="11" fillId="0" borderId="0" xfId="0" applyNumberFormat="1" applyFont="1" applyAlignment="1">
      <alignment horizontal="right" vertical="center" wrapText="1"/>
    </xf>
    <xf numFmtId="0" fontId="4" fillId="4" borderId="2" xfId="0" applyFont="1" applyFill="1" applyBorder="1" applyAlignment="1">
      <alignment horizontal="center"/>
    </xf>
    <xf numFmtId="0" fontId="10" fillId="2" borderId="1" xfId="2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87"/>
  <sheetViews>
    <sheetView tabSelected="1" view="pageBreakPreview" topLeftCell="AY1" zoomScale="80" zoomScaleNormal="70" zoomScaleSheetLayoutView="80" zoomScalePageLayoutView="60" workbookViewId="0">
      <selection activeCell="BF7" sqref="BF7"/>
    </sheetView>
  </sheetViews>
  <sheetFormatPr defaultColWidth="9.1796875" defaultRowHeight="15.5" x14ac:dyDescent="0.35"/>
  <cols>
    <col min="1" max="1" width="5.453125" style="1" customWidth="1"/>
    <col min="2" max="2" width="45.7265625" style="1" customWidth="1"/>
    <col min="3" max="3" width="19" style="1" hidden="1" customWidth="1"/>
    <col min="4" max="4" width="21.81640625" style="1" hidden="1" customWidth="1"/>
    <col min="5" max="5" width="19" style="1" hidden="1" customWidth="1"/>
    <col min="6" max="6" width="22" style="1" hidden="1" customWidth="1"/>
    <col min="7" max="7" width="18.26953125" style="1" hidden="1" customWidth="1"/>
    <col min="8" max="8" width="15.26953125" style="1" hidden="1" customWidth="1"/>
    <col min="9" max="9" width="16.453125" style="1" hidden="1" customWidth="1"/>
    <col min="10" max="10" width="16.7265625" style="1" hidden="1" customWidth="1"/>
    <col min="11" max="11" width="18.26953125" style="1" hidden="1" customWidth="1"/>
    <col min="12" max="12" width="21" style="1" hidden="1" customWidth="1"/>
    <col min="13" max="13" width="7.26953125" style="1" hidden="1" customWidth="1"/>
    <col min="14" max="14" width="50.7265625" style="1" hidden="1" customWidth="1"/>
    <col min="15" max="15" width="24.453125" style="1" hidden="1" customWidth="1"/>
    <col min="16" max="16" width="14.453125" style="1" hidden="1" customWidth="1"/>
    <col min="17" max="17" width="23.26953125" style="1" hidden="1" customWidth="1"/>
    <col min="18" max="18" width="22.54296875" style="1" hidden="1" customWidth="1"/>
    <col min="19" max="19" width="16.7265625" style="1" hidden="1" customWidth="1"/>
    <col min="20" max="20" width="26.7265625" style="1" hidden="1" customWidth="1"/>
    <col min="21" max="21" width="12.7265625" style="1" hidden="1" customWidth="1"/>
    <col min="22" max="22" width="12" style="1" hidden="1" customWidth="1"/>
    <col min="23" max="23" width="16.7265625" style="1" hidden="1" customWidth="1"/>
    <col min="24" max="24" width="15.7265625" style="1" hidden="1" customWidth="1"/>
    <col min="25" max="25" width="7.26953125" style="1" hidden="1" customWidth="1"/>
    <col min="26" max="26" width="41.54296875" style="1" hidden="1" customWidth="1"/>
    <col min="27" max="27" width="23" style="1" hidden="1" customWidth="1"/>
    <col min="28" max="28" width="13.1796875" style="1" hidden="1" customWidth="1"/>
    <col min="29" max="29" width="18.1796875" style="1" hidden="1" customWidth="1"/>
    <col min="30" max="30" width="21.81640625" style="1" hidden="1" customWidth="1"/>
    <col min="31" max="31" width="18" style="1" hidden="1" customWidth="1"/>
    <col min="32" max="32" width="22.7265625" style="1" hidden="1" customWidth="1"/>
    <col min="33" max="33" width="15.26953125" style="1" hidden="1" customWidth="1"/>
    <col min="34" max="34" width="16.1796875" style="1" hidden="1" customWidth="1"/>
    <col min="35" max="35" width="20" style="1" hidden="1" customWidth="1"/>
    <col min="36" max="36" width="20.81640625" style="1" hidden="1" customWidth="1"/>
    <col min="37" max="37" width="7.26953125" style="1" hidden="1" customWidth="1"/>
    <col min="38" max="38" width="50.7265625" style="1" hidden="1" customWidth="1"/>
    <col min="39" max="39" width="24.453125" style="1" hidden="1" customWidth="1"/>
    <col min="40" max="40" width="14.453125" style="1" hidden="1" customWidth="1"/>
    <col min="41" max="41" width="23.26953125" style="1" hidden="1" customWidth="1"/>
    <col min="42" max="42" width="22.54296875" style="1" hidden="1" customWidth="1"/>
    <col min="43" max="43" width="16.7265625" style="1" hidden="1" customWidth="1"/>
    <col min="44" max="44" width="26.7265625" style="1" hidden="1" customWidth="1"/>
    <col min="45" max="45" width="12.7265625" style="1" hidden="1" customWidth="1"/>
    <col min="46" max="46" width="12" style="1" hidden="1" customWidth="1"/>
    <col min="47" max="47" width="16.7265625" style="1" hidden="1" customWidth="1"/>
    <col min="48" max="48" width="18.7265625" style="1" hidden="1" customWidth="1"/>
    <col min="49" max="49" width="7.26953125" style="1" hidden="1" customWidth="1"/>
    <col min="50" max="50" width="41.54296875" style="1" hidden="1" customWidth="1"/>
    <col min="51" max="51" width="23" style="1" customWidth="1"/>
    <col min="52" max="52" width="13.1796875" style="1" bestFit="1" customWidth="1"/>
    <col min="53" max="53" width="18.1796875" style="1" customWidth="1"/>
    <col min="54" max="54" width="21.81640625" style="1" customWidth="1"/>
    <col min="55" max="55" width="18" style="1" customWidth="1"/>
    <col min="56" max="56" width="22.7265625" style="1" customWidth="1"/>
    <col min="57" max="57" width="20" style="1" customWidth="1"/>
    <col min="58" max="58" width="20.81640625" style="1" customWidth="1"/>
    <col min="59" max="16384" width="9.1796875" style="1"/>
  </cols>
  <sheetData>
    <row r="1" spans="1:58" x14ac:dyDescent="0.35">
      <c r="AJ1" s="17" t="s">
        <v>41</v>
      </c>
      <c r="BF1" s="17" t="s">
        <v>49</v>
      </c>
    </row>
    <row r="2" spans="1:58" x14ac:dyDescent="0.35">
      <c r="AI2" s="50" t="s">
        <v>3</v>
      </c>
      <c r="AJ2" s="50"/>
      <c r="BE2" s="50" t="s">
        <v>3</v>
      </c>
      <c r="BF2" s="50"/>
    </row>
    <row r="3" spans="1:58" x14ac:dyDescent="0.35">
      <c r="AJ3" s="18" t="s">
        <v>1</v>
      </c>
      <c r="BF3" s="18" t="s">
        <v>1</v>
      </c>
    </row>
    <row r="4" spans="1:58" x14ac:dyDescent="0.35">
      <c r="AI4" s="51" t="s">
        <v>42</v>
      </c>
      <c r="AJ4" s="51"/>
      <c r="BE4" s="51" t="s">
        <v>51</v>
      </c>
      <c r="BF4" s="51"/>
    </row>
    <row r="7" spans="1:58" x14ac:dyDescent="0.35">
      <c r="AJ7" s="17" t="s">
        <v>39</v>
      </c>
      <c r="BF7" s="17" t="s">
        <v>39</v>
      </c>
    </row>
    <row r="8" spans="1:58" x14ac:dyDescent="0.35">
      <c r="AI8" s="50" t="s">
        <v>3</v>
      </c>
      <c r="AJ8" s="50"/>
      <c r="BE8" s="50" t="s">
        <v>3</v>
      </c>
      <c r="BF8" s="50"/>
    </row>
    <row r="9" spans="1:58" x14ac:dyDescent="0.35">
      <c r="AJ9" s="18" t="s">
        <v>1</v>
      </c>
      <c r="BF9" s="18" t="s">
        <v>1</v>
      </c>
    </row>
    <row r="10" spans="1:58" x14ac:dyDescent="0.35">
      <c r="AI10" s="51" t="s">
        <v>40</v>
      </c>
      <c r="AJ10" s="51"/>
      <c r="BE10" s="51" t="s">
        <v>40</v>
      </c>
      <c r="BF10" s="51"/>
    </row>
    <row r="11" spans="1:58" x14ac:dyDescent="0.35">
      <c r="AI11" s="20"/>
      <c r="AJ11" s="20"/>
      <c r="BE11" s="20"/>
      <c r="BF11" s="20"/>
    </row>
    <row r="12" spans="1:58" ht="57" customHeight="1" x14ac:dyDescent="0.35">
      <c r="A12" s="57" t="s">
        <v>47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</row>
    <row r="13" spans="1:58" ht="17.5" x14ac:dyDescent="0.3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</row>
    <row r="14" spans="1:58" x14ac:dyDescent="0.35">
      <c r="L14" s="2"/>
      <c r="M14" s="52" t="s">
        <v>43</v>
      </c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35"/>
      <c r="AJ14" s="2" t="s">
        <v>4</v>
      </c>
      <c r="AK14" s="52" t="s">
        <v>46</v>
      </c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35"/>
      <c r="BF14" s="2" t="s">
        <v>4</v>
      </c>
    </row>
    <row r="15" spans="1:58" ht="145.5" customHeight="1" x14ac:dyDescent="0.35">
      <c r="A15" s="48" t="s">
        <v>0</v>
      </c>
      <c r="B15" s="48" t="s">
        <v>5</v>
      </c>
      <c r="C15" s="49" t="s">
        <v>14</v>
      </c>
      <c r="D15" s="49"/>
      <c r="E15" s="49"/>
      <c r="F15" s="47" t="s">
        <v>38</v>
      </c>
      <c r="G15" s="47"/>
      <c r="H15" s="47" t="s">
        <v>37</v>
      </c>
      <c r="I15" s="47"/>
      <c r="J15" s="47"/>
      <c r="K15" s="47"/>
      <c r="L15" s="47" t="s">
        <v>21</v>
      </c>
      <c r="M15" s="46" t="s">
        <v>0</v>
      </c>
      <c r="N15" s="46" t="s">
        <v>5</v>
      </c>
      <c r="O15" s="53" t="s">
        <v>14</v>
      </c>
      <c r="P15" s="53"/>
      <c r="Q15" s="53"/>
      <c r="R15" s="46" t="s">
        <v>44</v>
      </c>
      <c r="S15" s="46"/>
      <c r="T15" s="46" t="s">
        <v>45</v>
      </c>
      <c r="U15" s="46"/>
      <c r="V15" s="46"/>
      <c r="W15" s="46"/>
      <c r="X15" s="46" t="s">
        <v>21</v>
      </c>
      <c r="Y15" s="47" t="s">
        <v>0</v>
      </c>
      <c r="Z15" s="48" t="s">
        <v>5</v>
      </c>
      <c r="AA15" s="49" t="s">
        <v>14</v>
      </c>
      <c r="AB15" s="49"/>
      <c r="AC15" s="49"/>
      <c r="AD15" s="47" t="s">
        <v>44</v>
      </c>
      <c r="AE15" s="47"/>
      <c r="AF15" s="47" t="s">
        <v>45</v>
      </c>
      <c r="AG15" s="47"/>
      <c r="AH15" s="47"/>
      <c r="AI15" s="47"/>
      <c r="AJ15" s="47" t="s">
        <v>21</v>
      </c>
      <c r="AK15" s="46" t="s">
        <v>0</v>
      </c>
      <c r="AL15" s="46" t="s">
        <v>5</v>
      </c>
      <c r="AM15" s="53" t="s">
        <v>14</v>
      </c>
      <c r="AN15" s="53"/>
      <c r="AO15" s="53"/>
      <c r="AP15" s="46" t="s">
        <v>44</v>
      </c>
      <c r="AQ15" s="46"/>
      <c r="AR15" s="46" t="s">
        <v>45</v>
      </c>
      <c r="AS15" s="46"/>
      <c r="AT15" s="46"/>
      <c r="AU15" s="46"/>
      <c r="AV15" s="46" t="s">
        <v>21</v>
      </c>
      <c r="AW15" s="47" t="s">
        <v>0</v>
      </c>
      <c r="AX15" s="48" t="s">
        <v>5</v>
      </c>
      <c r="AY15" s="49" t="s">
        <v>14</v>
      </c>
      <c r="AZ15" s="49"/>
      <c r="BA15" s="49"/>
      <c r="BB15" s="47" t="s">
        <v>44</v>
      </c>
      <c r="BC15" s="47"/>
      <c r="BD15" s="47" t="s">
        <v>48</v>
      </c>
      <c r="BE15" s="47"/>
      <c r="BF15" s="47" t="s">
        <v>21</v>
      </c>
    </row>
    <row r="16" spans="1:58" ht="15.75" customHeight="1" x14ac:dyDescent="0.35">
      <c r="A16" s="48"/>
      <c r="B16" s="48"/>
      <c r="C16" s="41" t="s">
        <v>15</v>
      </c>
      <c r="D16" s="41" t="s">
        <v>2</v>
      </c>
      <c r="E16" s="41"/>
      <c r="F16" s="41" t="s">
        <v>15</v>
      </c>
      <c r="G16" s="10" t="s">
        <v>2</v>
      </c>
      <c r="H16" s="41" t="s">
        <v>15</v>
      </c>
      <c r="I16" s="54" t="s">
        <v>2</v>
      </c>
      <c r="J16" s="55"/>
      <c r="K16" s="56"/>
      <c r="L16" s="47"/>
      <c r="M16" s="46"/>
      <c r="N16" s="46"/>
      <c r="O16" s="42" t="s">
        <v>15</v>
      </c>
      <c r="P16" s="42" t="s">
        <v>2</v>
      </c>
      <c r="Q16" s="42"/>
      <c r="R16" s="42" t="s">
        <v>15</v>
      </c>
      <c r="S16" s="22" t="s">
        <v>2</v>
      </c>
      <c r="T16" s="42" t="s">
        <v>15</v>
      </c>
      <c r="U16" s="43" t="s">
        <v>2</v>
      </c>
      <c r="V16" s="44"/>
      <c r="W16" s="45"/>
      <c r="X16" s="46"/>
      <c r="Y16" s="47"/>
      <c r="Z16" s="48"/>
      <c r="AA16" s="41" t="s">
        <v>15</v>
      </c>
      <c r="AB16" s="41" t="s">
        <v>2</v>
      </c>
      <c r="AC16" s="41"/>
      <c r="AD16" s="41" t="s">
        <v>15</v>
      </c>
      <c r="AE16" s="10" t="s">
        <v>2</v>
      </c>
      <c r="AF16" s="41" t="s">
        <v>15</v>
      </c>
      <c r="AG16" s="54" t="s">
        <v>2</v>
      </c>
      <c r="AH16" s="55"/>
      <c r="AI16" s="56"/>
      <c r="AJ16" s="47"/>
      <c r="AK16" s="46"/>
      <c r="AL16" s="46"/>
      <c r="AM16" s="42" t="s">
        <v>15</v>
      </c>
      <c r="AN16" s="42" t="s">
        <v>2</v>
      </c>
      <c r="AO16" s="42"/>
      <c r="AP16" s="42" t="s">
        <v>15</v>
      </c>
      <c r="AQ16" s="39" t="s">
        <v>2</v>
      </c>
      <c r="AR16" s="42" t="s">
        <v>15</v>
      </c>
      <c r="AS16" s="43" t="s">
        <v>2</v>
      </c>
      <c r="AT16" s="44"/>
      <c r="AU16" s="45"/>
      <c r="AV16" s="46"/>
      <c r="AW16" s="47"/>
      <c r="AX16" s="48"/>
      <c r="AY16" s="41" t="s">
        <v>15</v>
      </c>
      <c r="AZ16" s="41" t="s">
        <v>2</v>
      </c>
      <c r="BA16" s="41"/>
      <c r="BB16" s="41" t="s">
        <v>15</v>
      </c>
      <c r="BC16" s="10" t="s">
        <v>2</v>
      </c>
      <c r="BD16" s="41" t="s">
        <v>15</v>
      </c>
      <c r="BE16" s="40"/>
      <c r="BF16" s="47"/>
    </row>
    <row r="17" spans="1:58" ht="191.25" customHeight="1" x14ac:dyDescent="0.35">
      <c r="A17" s="48"/>
      <c r="B17" s="48"/>
      <c r="C17" s="41"/>
      <c r="D17" s="12" t="s">
        <v>23</v>
      </c>
      <c r="E17" s="12" t="s">
        <v>16</v>
      </c>
      <c r="F17" s="41"/>
      <c r="G17" s="12" t="s">
        <v>16</v>
      </c>
      <c r="H17" s="41"/>
      <c r="I17" s="10" t="s">
        <v>29</v>
      </c>
      <c r="J17" s="10" t="s">
        <v>23</v>
      </c>
      <c r="K17" s="12" t="s">
        <v>16</v>
      </c>
      <c r="L17" s="47"/>
      <c r="M17" s="46"/>
      <c r="N17" s="46"/>
      <c r="O17" s="42"/>
      <c r="P17" s="23" t="s">
        <v>23</v>
      </c>
      <c r="Q17" s="23" t="s">
        <v>16</v>
      </c>
      <c r="R17" s="42"/>
      <c r="S17" s="23" t="s">
        <v>16</v>
      </c>
      <c r="T17" s="42"/>
      <c r="U17" s="22" t="s">
        <v>29</v>
      </c>
      <c r="V17" s="22" t="s">
        <v>23</v>
      </c>
      <c r="W17" s="23" t="s">
        <v>16</v>
      </c>
      <c r="X17" s="46"/>
      <c r="Y17" s="47"/>
      <c r="Z17" s="48"/>
      <c r="AA17" s="41"/>
      <c r="AB17" s="12" t="s">
        <v>23</v>
      </c>
      <c r="AC17" s="12" t="s">
        <v>16</v>
      </c>
      <c r="AD17" s="41"/>
      <c r="AE17" s="12" t="s">
        <v>16</v>
      </c>
      <c r="AF17" s="41"/>
      <c r="AG17" s="10" t="s">
        <v>29</v>
      </c>
      <c r="AH17" s="10" t="s">
        <v>23</v>
      </c>
      <c r="AI17" s="12" t="s">
        <v>16</v>
      </c>
      <c r="AJ17" s="47"/>
      <c r="AK17" s="46"/>
      <c r="AL17" s="46"/>
      <c r="AM17" s="42"/>
      <c r="AN17" s="38" t="s">
        <v>23</v>
      </c>
      <c r="AO17" s="38" t="s">
        <v>16</v>
      </c>
      <c r="AP17" s="42"/>
      <c r="AQ17" s="38" t="s">
        <v>16</v>
      </c>
      <c r="AR17" s="42"/>
      <c r="AS17" s="39" t="s">
        <v>29</v>
      </c>
      <c r="AT17" s="39" t="s">
        <v>23</v>
      </c>
      <c r="AU17" s="38" t="s">
        <v>16</v>
      </c>
      <c r="AV17" s="46"/>
      <c r="AW17" s="47"/>
      <c r="AX17" s="48"/>
      <c r="AY17" s="41"/>
      <c r="AZ17" s="12" t="s">
        <v>23</v>
      </c>
      <c r="BA17" s="12" t="s">
        <v>16</v>
      </c>
      <c r="BB17" s="41"/>
      <c r="BC17" s="12" t="s">
        <v>16</v>
      </c>
      <c r="BD17" s="41"/>
      <c r="BE17" s="12" t="s">
        <v>16</v>
      </c>
      <c r="BF17" s="47"/>
    </row>
    <row r="18" spans="1:58" x14ac:dyDescent="0.35">
      <c r="A18" s="3">
        <v>1</v>
      </c>
      <c r="B18" s="3">
        <v>2</v>
      </c>
      <c r="C18" s="16">
        <v>3</v>
      </c>
      <c r="D18" s="16">
        <v>4</v>
      </c>
      <c r="E18" s="16">
        <v>5</v>
      </c>
      <c r="F18" s="16">
        <v>6</v>
      </c>
      <c r="G18" s="16">
        <v>7</v>
      </c>
      <c r="H18" s="16">
        <v>8</v>
      </c>
      <c r="I18" s="16">
        <v>9</v>
      </c>
      <c r="J18" s="16">
        <v>10</v>
      </c>
      <c r="K18" s="16">
        <v>11</v>
      </c>
      <c r="L18" s="16">
        <v>12</v>
      </c>
      <c r="M18" s="24">
        <v>13</v>
      </c>
      <c r="N18" s="24">
        <v>14</v>
      </c>
      <c r="O18" s="24">
        <v>15</v>
      </c>
      <c r="P18" s="24">
        <v>16</v>
      </c>
      <c r="Q18" s="24">
        <v>17</v>
      </c>
      <c r="R18" s="24">
        <v>18</v>
      </c>
      <c r="S18" s="24">
        <v>19</v>
      </c>
      <c r="T18" s="24">
        <v>20</v>
      </c>
      <c r="U18" s="24">
        <v>21</v>
      </c>
      <c r="V18" s="24">
        <v>22</v>
      </c>
      <c r="W18" s="24">
        <v>23</v>
      </c>
      <c r="X18" s="24">
        <v>24</v>
      </c>
      <c r="Y18" s="16">
        <v>25</v>
      </c>
      <c r="Z18" s="16">
        <v>26</v>
      </c>
      <c r="AA18" s="16">
        <v>27</v>
      </c>
      <c r="AB18" s="16">
        <v>28</v>
      </c>
      <c r="AC18" s="16">
        <v>29</v>
      </c>
      <c r="AD18" s="16">
        <v>30</v>
      </c>
      <c r="AE18" s="16">
        <v>31</v>
      </c>
      <c r="AF18" s="16">
        <v>32</v>
      </c>
      <c r="AG18" s="16">
        <v>33</v>
      </c>
      <c r="AH18" s="16">
        <v>34</v>
      </c>
      <c r="AI18" s="16">
        <v>35</v>
      </c>
      <c r="AJ18" s="16">
        <v>36</v>
      </c>
      <c r="AK18" s="24">
        <v>13</v>
      </c>
      <c r="AL18" s="24">
        <v>14</v>
      </c>
      <c r="AM18" s="24">
        <v>15</v>
      </c>
      <c r="AN18" s="24">
        <v>16</v>
      </c>
      <c r="AO18" s="24">
        <v>17</v>
      </c>
      <c r="AP18" s="24">
        <v>18</v>
      </c>
      <c r="AQ18" s="24">
        <v>19</v>
      </c>
      <c r="AR18" s="24">
        <v>20</v>
      </c>
      <c r="AS18" s="24">
        <v>21</v>
      </c>
      <c r="AT18" s="24">
        <v>22</v>
      </c>
      <c r="AU18" s="24">
        <v>23</v>
      </c>
      <c r="AV18" s="24">
        <v>24</v>
      </c>
      <c r="AW18" s="16">
        <v>1</v>
      </c>
      <c r="AX18" s="16">
        <v>2</v>
      </c>
      <c r="AY18" s="16">
        <v>3</v>
      </c>
      <c r="AZ18" s="16">
        <v>4</v>
      </c>
      <c r="BA18" s="16">
        <v>5</v>
      </c>
      <c r="BB18" s="16">
        <v>6</v>
      </c>
      <c r="BC18" s="16">
        <v>7</v>
      </c>
      <c r="BD18" s="16">
        <v>8</v>
      </c>
      <c r="BE18" s="16">
        <v>9</v>
      </c>
      <c r="BF18" s="16">
        <v>10</v>
      </c>
    </row>
    <row r="19" spans="1:58" ht="31" x14ac:dyDescent="0.35">
      <c r="A19" s="7">
        <v>1</v>
      </c>
      <c r="B19" s="8" t="s">
        <v>6</v>
      </c>
      <c r="C19" s="13">
        <f>SUM(D19:E19)</f>
        <v>0</v>
      </c>
      <c r="D19" s="13">
        <f>SUM(D20:D30)</f>
        <v>0</v>
      </c>
      <c r="E19" s="13">
        <f>SUM(E20:E30)</f>
        <v>0</v>
      </c>
      <c r="F19" s="13">
        <f>SUM(G19)</f>
        <v>444339.19999999995</v>
      </c>
      <c r="G19" s="13">
        <f>SUM(G20:G30)</f>
        <v>444339.19999999995</v>
      </c>
      <c r="H19" s="13">
        <f>SUM(I19:K19)</f>
        <v>40362.699999999997</v>
      </c>
      <c r="I19" s="13">
        <f>SUM(I20:I30)</f>
        <v>27174.799999999999</v>
      </c>
      <c r="J19" s="13">
        <f>SUM(J20:J30)</f>
        <v>12788.2</v>
      </c>
      <c r="K19" s="13">
        <f>SUM(K20:K30)</f>
        <v>399.7</v>
      </c>
      <c r="L19" s="13">
        <f>C19+F19+H19</f>
        <v>484701.89999999997</v>
      </c>
      <c r="M19" s="25">
        <v>1</v>
      </c>
      <c r="N19" s="26" t="s">
        <v>6</v>
      </c>
      <c r="O19" s="27">
        <f t="shared" ref="O19:O32" si="0">SUM(P19:Q19)</f>
        <v>0</v>
      </c>
      <c r="P19" s="27">
        <f>SUM(P20:P30)</f>
        <v>0</v>
      </c>
      <c r="Q19" s="27">
        <f>SUM(Q20:Q30)</f>
        <v>0</v>
      </c>
      <c r="R19" s="27">
        <f t="shared" ref="R19:R28" si="1">SUM(S19)</f>
        <v>6872.1999999999935</v>
      </c>
      <c r="S19" s="27">
        <f>SUM(S20:S30)</f>
        <v>6872.1999999999935</v>
      </c>
      <c r="T19" s="27">
        <f>SUM(U19:W19)</f>
        <v>123</v>
      </c>
      <c r="U19" s="27">
        <f>SUM(U20:U30)</f>
        <v>-2439.8000000000002</v>
      </c>
      <c r="V19" s="27">
        <f>SUM(V20:V30)</f>
        <v>2439.8000000000002</v>
      </c>
      <c r="W19" s="27">
        <f>SUM(W20:W30)</f>
        <v>123</v>
      </c>
      <c r="X19" s="27">
        <f>O19+R19+T19</f>
        <v>6995.1999999999935</v>
      </c>
      <c r="Y19" s="7">
        <v>1</v>
      </c>
      <c r="Z19" s="8" t="s">
        <v>6</v>
      </c>
      <c r="AA19" s="13">
        <f>SUM(AB19:AC19)</f>
        <v>0</v>
      </c>
      <c r="AB19" s="13">
        <f>SUM(AB20:AB30)</f>
        <v>0</v>
      </c>
      <c r="AC19" s="13">
        <f>SUM(AC20:AC30)</f>
        <v>0</v>
      </c>
      <c r="AD19" s="13">
        <f>SUM(AE19)</f>
        <v>451211.39999999997</v>
      </c>
      <c r="AE19" s="13">
        <f>SUM(AE20:AE30)</f>
        <v>451211.39999999997</v>
      </c>
      <c r="AF19" s="13">
        <f>SUM(AG19:AI19)</f>
        <v>40485.699999999997</v>
      </c>
      <c r="AG19" s="13">
        <f>SUM(AG20:AG30)</f>
        <v>24735</v>
      </c>
      <c r="AH19" s="13">
        <f>SUM(AH20:AH30)</f>
        <v>15228</v>
      </c>
      <c r="AI19" s="13">
        <f>SUM(AI20:AI30)</f>
        <v>522.70000000000005</v>
      </c>
      <c r="AJ19" s="13">
        <f>AA19+AD19+AF19</f>
        <v>491697.1</v>
      </c>
      <c r="AK19" s="25">
        <v>1</v>
      </c>
      <c r="AL19" s="26" t="s">
        <v>6</v>
      </c>
      <c r="AM19" s="27">
        <f t="shared" ref="AM19:AM32" si="2">SUM(AN19:AO19)</f>
        <v>0</v>
      </c>
      <c r="AN19" s="27">
        <f>SUM(AN20:AN30)</f>
        <v>0</v>
      </c>
      <c r="AO19" s="27">
        <f>SUM(AO20:AO30)</f>
        <v>0</v>
      </c>
      <c r="AP19" s="27">
        <f t="shared" ref="AP19:AP28" si="3">SUM(AQ19)</f>
        <v>26289.200000000001</v>
      </c>
      <c r="AQ19" s="27">
        <f>SUM(AQ20:AQ30)</f>
        <v>26289.200000000001</v>
      </c>
      <c r="AR19" s="27">
        <f>SUM(AS19:AU19)</f>
        <v>0</v>
      </c>
      <c r="AS19" s="27">
        <f>SUM(AS20:AS30)</f>
        <v>0</v>
      </c>
      <c r="AT19" s="27">
        <f>SUM(AT20:AT30)</f>
        <v>0</v>
      </c>
      <c r="AU19" s="27">
        <f>SUM(AU20:AU30)</f>
        <v>0</v>
      </c>
      <c r="AV19" s="27">
        <f>AM19+AP19+AR19</f>
        <v>26289.200000000001</v>
      </c>
      <c r="AW19" s="7">
        <v>1</v>
      </c>
      <c r="AX19" s="8" t="s">
        <v>6</v>
      </c>
      <c r="AY19" s="13">
        <v>0</v>
      </c>
      <c r="AZ19" s="13">
        <v>0</v>
      </c>
      <c r="BA19" s="13">
        <v>0</v>
      </c>
      <c r="BB19" s="13">
        <v>477500.60000000003</v>
      </c>
      <c r="BC19" s="13">
        <v>477500.60000000003</v>
      </c>
      <c r="BD19" s="13">
        <v>14668</v>
      </c>
      <c r="BE19" s="13">
        <v>14668</v>
      </c>
      <c r="BF19" s="13">
        <v>492168.60000000003</v>
      </c>
    </row>
    <row r="20" spans="1:58" x14ac:dyDescent="0.35">
      <c r="A20" s="9" t="s">
        <v>7</v>
      </c>
      <c r="B20" s="6" t="s">
        <v>8</v>
      </c>
      <c r="C20" s="13">
        <f t="shared" ref="C20:C30" si="4">SUM(D20:E20)</f>
        <v>0</v>
      </c>
      <c r="D20" s="13">
        <v>0</v>
      </c>
      <c r="E20" s="13">
        <v>0</v>
      </c>
      <c r="F20" s="13">
        <f t="shared" ref="F20:F32" si="5">SUM(G20)</f>
        <v>57499.4</v>
      </c>
      <c r="G20" s="19">
        <v>57499.4</v>
      </c>
      <c r="H20" s="13">
        <f t="shared" ref="H20:H32" si="6">SUM(I20:K20)</f>
        <v>0</v>
      </c>
      <c r="I20" s="19">
        <v>0</v>
      </c>
      <c r="J20" s="19">
        <v>0</v>
      </c>
      <c r="K20" s="19">
        <v>0</v>
      </c>
      <c r="L20" s="13">
        <f t="shared" ref="L20:L32" si="7">C20+F20+H20</f>
        <v>57499.4</v>
      </c>
      <c r="M20" s="28" t="s">
        <v>7</v>
      </c>
      <c r="N20" s="29" t="s">
        <v>8</v>
      </c>
      <c r="O20" s="27">
        <f t="shared" si="0"/>
        <v>0</v>
      </c>
      <c r="P20" s="30">
        <v>0</v>
      </c>
      <c r="Q20" s="30"/>
      <c r="R20" s="27">
        <f t="shared" si="1"/>
        <v>30297.1</v>
      </c>
      <c r="S20" s="30">
        <f>30297.1</f>
        <v>30297.1</v>
      </c>
      <c r="T20" s="27">
        <f t="shared" ref="T20:T32" si="8">SUM(U20:W20)</f>
        <v>0</v>
      </c>
      <c r="U20" s="30">
        <v>0</v>
      </c>
      <c r="V20" s="30">
        <v>0</v>
      </c>
      <c r="W20" s="30">
        <v>0</v>
      </c>
      <c r="X20" s="27">
        <f t="shared" ref="X20:X32" si="9">O20+R20+T20</f>
        <v>30297.1</v>
      </c>
      <c r="Y20" s="9" t="s">
        <v>7</v>
      </c>
      <c r="Z20" s="6" t="s">
        <v>8</v>
      </c>
      <c r="AA20" s="13">
        <f t="shared" ref="AA20:AA30" si="10">SUM(AB20:AC20)</f>
        <v>0</v>
      </c>
      <c r="AB20" s="13">
        <f>D20+P20</f>
        <v>0</v>
      </c>
      <c r="AC20" s="13">
        <f>E20+Q20</f>
        <v>0</v>
      </c>
      <c r="AD20" s="13">
        <f t="shared" ref="AD20:AD32" si="11">SUM(AE20)</f>
        <v>87796.5</v>
      </c>
      <c r="AE20" s="19">
        <f t="shared" ref="AE20:AE31" si="12">G20+S20</f>
        <v>87796.5</v>
      </c>
      <c r="AF20" s="13">
        <f t="shared" ref="AF20:AF32" si="13">SUM(AG20:AI20)</f>
        <v>0</v>
      </c>
      <c r="AG20" s="19">
        <f>I20+U20</f>
        <v>0</v>
      </c>
      <c r="AH20" s="19">
        <f>J20+V20</f>
        <v>0</v>
      </c>
      <c r="AI20" s="19">
        <f>K20+W20</f>
        <v>0</v>
      </c>
      <c r="AJ20" s="13">
        <f t="shared" ref="AJ20:AJ31" si="14">AA20+AD20+AF20</f>
        <v>87796.5</v>
      </c>
      <c r="AK20" s="28" t="s">
        <v>7</v>
      </c>
      <c r="AL20" s="29" t="s">
        <v>8</v>
      </c>
      <c r="AM20" s="27">
        <f t="shared" si="2"/>
        <v>0</v>
      </c>
      <c r="AN20" s="30">
        <v>0</v>
      </c>
      <c r="AO20" s="30"/>
      <c r="AP20" s="27">
        <f t="shared" si="3"/>
        <v>0</v>
      </c>
      <c r="AQ20" s="30"/>
      <c r="AR20" s="27">
        <f t="shared" ref="AR20:AR32" si="15">SUM(AS20:AU20)</f>
        <v>0</v>
      </c>
      <c r="AS20" s="30">
        <v>0</v>
      </c>
      <c r="AT20" s="30">
        <v>0</v>
      </c>
      <c r="AU20" s="30">
        <v>0</v>
      </c>
      <c r="AV20" s="27">
        <f t="shared" ref="AV20:AV32" si="16">AM20+AP20+AR20</f>
        <v>0</v>
      </c>
      <c r="AW20" s="9" t="s">
        <v>7</v>
      </c>
      <c r="AX20" s="6" t="s">
        <v>8</v>
      </c>
      <c r="AY20" s="13">
        <v>0</v>
      </c>
      <c r="AZ20" s="13">
        <v>0</v>
      </c>
      <c r="BA20" s="13">
        <v>0</v>
      </c>
      <c r="BB20" s="13">
        <v>87796.5</v>
      </c>
      <c r="BC20" s="19">
        <v>87796.5</v>
      </c>
      <c r="BD20" s="13">
        <v>0</v>
      </c>
      <c r="BE20" s="19">
        <v>0</v>
      </c>
      <c r="BF20" s="13">
        <v>87796.5</v>
      </c>
    </row>
    <row r="21" spans="1:58" ht="31" x14ac:dyDescent="0.35">
      <c r="A21" s="9" t="s">
        <v>9</v>
      </c>
      <c r="B21" s="11" t="s">
        <v>17</v>
      </c>
      <c r="C21" s="13">
        <f t="shared" si="4"/>
        <v>0</v>
      </c>
      <c r="D21" s="13">
        <v>0</v>
      </c>
      <c r="E21" s="13">
        <v>0</v>
      </c>
      <c r="F21" s="13">
        <f t="shared" si="5"/>
        <v>12653</v>
      </c>
      <c r="G21" s="19">
        <v>12653</v>
      </c>
      <c r="H21" s="13">
        <f t="shared" si="6"/>
        <v>0</v>
      </c>
      <c r="I21" s="19">
        <v>0</v>
      </c>
      <c r="J21" s="19">
        <v>0</v>
      </c>
      <c r="K21" s="19">
        <v>0</v>
      </c>
      <c r="L21" s="13">
        <f t="shared" si="7"/>
        <v>12653</v>
      </c>
      <c r="M21" s="28" t="s">
        <v>9</v>
      </c>
      <c r="N21" s="31" t="s">
        <v>17</v>
      </c>
      <c r="O21" s="27">
        <f t="shared" si="0"/>
        <v>0</v>
      </c>
      <c r="P21" s="30">
        <v>0</v>
      </c>
      <c r="Q21" s="30"/>
      <c r="R21" s="27">
        <f t="shared" si="1"/>
        <v>0</v>
      </c>
      <c r="S21" s="30">
        <v>0</v>
      </c>
      <c r="T21" s="27">
        <f t="shared" si="8"/>
        <v>0</v>
      </c>
      <c r="U21" s="30">
        <v>0</v>
      </c>
      <c r="V21" s="30">
        <v>0</v>
      </c>
      <c r="W21" s="30">
        <v>0</v>
      </c>
      <c r="X21" s="27">
        <f t="shared" si="9"/>
        <v>0</v>
      </c>
      <c r="Y21" s="9" t="s">
        <v>9</v>
      </c>
      <c r="Z21" s="11" t="s">
        <v>17</v>
      </c>
      <c r="AA21" s="13">
        <f t="shared" si="10"/>
        <v>0</v>
      </c>
      <c r="AB21" s="13">
        <f t="shared" ref="AB21:AB31" si="17">D21+P21</f>
        <v>0</v>
      </c>
      <c r="AC21" s="13">
        <f t="shared" ref="AC21:AC31" si="18">E21+Q21</f>
        <v>0</v>
      </c>
      <c r="AD21" s="13">
        <f t="shared" si="11"/>
        <v>12653</v>
      </c>
      <c r="AE21" s="19">
        <f t="shared" si="12"/>
        <v>12653</v>
      </c>
      <c r="AF21" s="13">
        <f t="shared" si="13"/>
        <v>0</v>
      </c>
      <c r="AG21" s="19">
        <f t="shared" ref="AG21:AG31" si="19">I21+U21</f>
        <v>0</v>
      </c>
      <c r="AH21" s="19">
        <f t="shared" ref="AH21:AH31" si="20">J21+V21</f>
        <v>0</v>
      </c>
      <c r="AI21" s="19">
        <f t="shared" ref="AI21:AI31" si="21">K21+W21</f>
        <v>0</v>
      </c>
      <c r="AJ21" s="13">
        <f t="shared" si="14"/>
        <v>12653</v>
      </c>
      <c r="AK21" s="28" t="s">
        <v>9</v>
      </c>
      <c r="AL21" s="31" t="s">
        <v>17</v>
      </c>
      <c r="AM21" s="27">
        <f t="shared" si="2"/>
        <v>0</v>
      </c>
      <c r="AN21" s="30">
        <v>0</v>
      </c>
      <c r="AO21" s="30">
        <v>0</v>
      </c>
      <c r="AP21" s="27">
        <f t="shared" si="3"/>
        <v>0</v>
      </c>
      <c r="AQ21" s="30"/>
      <c r="AR21" s="27">
        <f t="shared" si="15"/>
        <v>0</v>
      </c>
      <c r="AS21" s="30">
        <v>0</v>
      </c>
      <c r="AT21" s="30">
        <v>0</v>
      </c>
      <c r="AU21" s="30">
        <v>0</v>
      </c>
      <c r="AV21" s="27">
        <f t="shared" si="16"/>
        <v>0</v>
      </c>
      <c r="AW21" s="9" t="s">
        <v>9</v>
      </c>
      <c r="AX21" s="11" t="s">
        <v>17</v>
      </c>
      <c r="AY21" s="13">
        <v>0</v>
      </c>
      <c r="AZ21" s="13">
        <v>0</v>
      </c>
      <c r="BA21" s="13">
        <v>0</v>
      </c>
      <c r="BB21" s="13">
        <v>12653</v>
      </c>
      <c r="BC21" s="19">
        <v>12653</v>
      </c>
      <c r="BD21" s="13">
        <v>0</v>
      </c>
      <c r="BE21" s="19">
        <v>0</v>
      </c>
      <c r="BF21" s="13">
        <v>12653</v>
      </c>
    </row>
    <row r="22" spans="1:58" x14ac:dyDescent="0.35">
      <c r="A22" s="9" t="s">
        <v>10</v>
      </c>
      <c r="B22" s="6" t="s">
        <v>24</v>
      </c>
      <c r="C22" s="13">
        <f t="shared" si="4"/>
        <v>0</v>
      </c>
      <c r="D22" s="13">
        <v>0</v>
      </c>
      <c r="E22" s="13">
        <v>0</v>
      </c>
      <c r="F22" s="13">
        <f t="shared" si="5"/>
        <v>49518.5</v>
      </c>
      <c r="G22" s="19">
        <v>49518.5</v>
      </c>
      <c r="H22" s="13">
        <f t="shared" si="6"/>
        <v>0</v>
      </c>
      <c r="I22" s="19">
        <v>0</v>
      </c>
      <c r="J22" s="19">
        <v>0</v>
      </c>
      <c r="K22" s="19">
        <v>0</v>
      </c>
      <c r="L22" s="13">
        <f t="shared" si="7"/>
        <v>49518.5</v>
      </c>
      <c r="M22" s="28" t="s">
        <v>10</v>
      </c>
      <c r="N22" s="29" t="s">
        <v>24</v>
      </c>
      <c r="O22" s="27">
        <f t="shared" si="0"/>
        <v>0</v>
      </c>
      <c r="P22" s="30">
        <v>0</v>
      </c>
      <c r="Q22" s="30"/>
      <c r="R22" s="27">
        <f t="shared" si="1"/>
        <v>5754.7</v>
      </c>
      <c r="S22" s="30">
        <v>5754.7</v>
      </c>
      <c r="T22" s="27">
        <f t="shared" si="8"/>
        <v>0</v>
      </c>
      <c r="U22" s="30">
        <v>0</v>
      </c>
      <c r="V22" s="30">
        <v>0</v>
      </c>
      <c r="W22" s="30">
        <v>0</v>
      </c>
      <c r="X22" s="27">
        <f t="shared" si="9"/>
        <v>5754.7</v>
      </c>
      <c r="Y22" s="9" t="s">
        <v>10</v>
      </c>
      <c r="Z22" s="6" t="s">
        <v>24</v>
      </c>
      <c r="AA22" s="13">
        <f t="shared" si="10"/>
        <v>0</v>
      </c>
      <c r="AB22" s="13">
        <f t="shared" si="17"/>
        <v>0</v>
      </c>
      <c r="AC22" s="13">
        <f t="shared" si="18"/>
        <v>0</v>
      </c>
      <c r="AD22" s="13">
        <f t="shared" si="11"/>
        <v>55273.2</v>
      </c>
      <c r="AE22" s="19">
        <f t="shared" si="12"/>
        <v>55273.2</v>
      </c>
      <c r="AF22" s="13">
        <f t="shared" si="13"/>
        <v>0</v>
      </c>
      <c r="AG22" s="19">
        <f t="shared" si="19"/>
        <v>0</v>
      </c>
      <c r="AH22" s="19">
        <f t="shared" si="20"/>
        <v>0</v>
      </c>
      <c r="AI22" s="19">
        <f t="shared" si="21"/>
        <v>0</v>
      </c>
      <c r="AJ22" s="13">
        <f t="shared" si="14"/>
        <v>55273.2</v>
      </c>
      <c r="AK22" s="28" t="s">
        <v>10</v>
      </c>
      <c r="AL22" s="29" t="s">
        <v>24</v>
      </c>
      <c r="AM22" s="27">
        <f t="shared" si="2"/>
        <v>0</v>
      </c>
      <c r="AN22" s="30">
        <v>0</v>
      </c>
      <c r="AO22" s="30">
        <v>0</v>
      </c>
      <c r="AP22" s="27">
        <f t="shared" si="3"/>
        <v>0</v>
      </c>
      <c r="AQ22" s="30"/>
      <c r="AR22" s="27">
        <f t="shared" si="15"/>
        <v>0</v>
      </c>
      <c r="AS22" s="30">
        <v>0</v>
      </c>
      <c r="AT22" s="30">
        <v>0</v>
      </c>
      <c r="AU22" s="30">
        <v>0</v>
      </c>
      <c r="AV22" s="27">
        <f t="shared" si="16"/>
        <v>0</v>
      </c>
      <c r="AW22" s="9" t="s">
        <v>10</v>
      </c>
      <c r="AX22" s="6" t="s">
        <v>24</v>
      </c>
      <c r="AY22" s="13">
        <v>0</v>
      </c>
      <c r="AZ22" s="13">
        <v>0</v>
      </c>
      <c r="BA22" s="13">
        <v>0</v>
      </c>
      <c r="BB22" s="13">
        <v>55273.2</v>
      </c>
      <c r="BC22" s="19">
        <v>55273.2</v>
      </c>
      <c r="BD22" s="13">
        <v>0</v>
      </c>
      <c r="BE22" s="19">
        <v>0</v>
      </c>
      <c r="BF22" s="13">
        <v>55273.2</v>
      </c>
    </row>
    <row r="23" spans="1:58" x14ac:dyDescent="0.35">
      <c r="A23" s="9" t="s">
        <v>11</v>
      </c>
      <c r="B23" s="6" t="s">
        <v>32</v>
      </c>
      <c r="C23" s="13">
        <f t="shared" si="4"/>
        <v>0</v>
      </c>
      <c r="D23" s="13"/>
      <c r="E23" s="13"/>
      <c r="F23" s="13">
        <f t="shared" si="5"/>
        <v>51727.8</v>
      </c>
      <c r="G23" s="19">
        <v>51727.8</v>
      </c>
      <c r="H23" s="13">
        <f t="shared" si="6"/>
        <v>0</v>
      </c>
      <c r="I23" s="19"/>
      <c r="J23" s="19"/>
      <c r="K23" s="19"/>
      <c r="L23" s="13">
        <f t="shared" si="7"/>
        <v>51727.8</v>
      </c>
      <c r="M23" s="28" t="s">
        <v>11</v>
      </c>
      <c r="N23" s="29" t="s">
        <v>32</v>
      </c>
      <c r="O23" s="27">
        <f t="shared" si="0"/>
        <v>0</v>
      </c>
      <c r="P23" s="30"/>
      <c r="Q23" s="30"/>
      <c r="R23" s="27">
        <f t="shared" si="1"/>
        <v>-3303.8</v>
      </c>
      <c r="S23" s="30">
        <v>-3303.8</v>
      </c>
      <c r="T23" s="27">
        <f t="shared" si="8"/>
        <v>0</v>
      </c>
      <c r="U23" s="30"/>
      <c r="V23" s="30"/>
      <c r="W23" s="30"/>
      <c r="X23" s="27">
        <f t="shared" si="9"/>
        <v>-3303.8</v>
      </c>
      <c r="Y23" s="9" t="s">
        <v>11</v>
      </c>
      <c r="Z23" s="6" t="s">
        <v>32</v>
      </c>
      <c r="AA23" s="13">
        <f t="shared" si="10"/>
        <v>0</v>
      </c>
      <c r="AB23" s="13">
        <f t="shared" si="17"/>
        <v>0</v>
      </c>
      <c r="AC23" s="13">
        <f t="shared" si="18"/>
        <v>0</v>
      </c>
      <c r="AD23" s="13">
        <f t="shared" si="11"/>
        <v>48424</v>
      </c>
      <c r="AE23" s="19">
        <f t="shared" si="12"/>
        <v>48424</v>
      </c>
      <c r="AF23" s="13">
        <f t="shared" si="13"/>
        <v>0</v>
      </c>
      <c r="AG23" s="19">
        <f t="shared" si="19"/>
        <v>0</v>
      </c>
      <c r="AH23" s="19">
        <f t="shared" si="20"/>
        <v>0</v>
      </c>
      <c r="AI23" s="19">
        <f t="shared" si="21"/>
        <v>0</v>
      </c>
      <c r="AJ23" s="13">
        <f t="shared" si="14"/>
        <v>48424</v>
      </c>
      <c r="AK23" s="28" t="s">
        <v>11</v>
      </c>
      <c r="AL23" s="29" t="s">
        <v>32</v>
      </c>
      <c r="AM23" s="27">
        <f t="shared" si="2"/>
        <v>0</v>
      </c>
      <c r="AN23" s="30"/>
      <c r="AO23" s="30"/>
      <c r="AP23" s="27">
        <f t="shared" si="3"/>
        <v>0</v>
      </c>
      <c r="AQ23" s="30"/>
      <c r="AR23" s="27">
        <f t="shared" si="15"/>
        <v>0</v>
      </c>
      <c r="AS23" s="30"/>
      <c r="AT23" s="30"/>
      <c r="AU23" s="30"/>
      <c r="AV23" s="27">
        <f t="shared" si="16"/>
        <v>0</v>
      </c>
      <c r="AW23" s="9" t="s">
        <v>11</v>
      </c>
      <c r="AX23" s="6" t="s">
        <v>32</v>
      </c>
      <c r="AY23" s="13">
        <v>0</v>
      </c>
      <c r="AZ23" s="13">
        <v>0</v>
      </c>
      <c r="BA23" s="13">
        <v>0</v>
      </c>
      <c r="BB23" s="13">
        <v>48424</v>
      </c>
      <c r="BC23" s="19">
        <v>48424</v>
      </c>
      <c r="BD23" s="13">
        <v>0</v>
      </c>
      <c r="BE23" s="19">
        <v>0</v>
      </c>
      <c r="BF23" s="13">
        <v>48424</v>
      </c>
    </row>
    <row r="24" spans="1:58" ht="31" x14ac:dyDescent="0.35">
      <c r="A24" s="9" t="s">
        <v>12</v>
      </c>
      <c r="B24" s="6" t="s">
        <v>20</v>
      </c>
      <c r="C24" s="13">
        <f t="shared" si="4"/>
        <v>0</v>
      </c>
      <c r="D24" s="13">
        <v>0</v>
      </c>
      <c r="E24" s="13">
        <v>0</v>
      </c>
      <c r="F24" s="13">
        <f t="shared" si="5"/>
        <v>8000</v>
      </c>
      <c r="G24" s="19">
        <v>8000</v>
      </c>
      <c r="H24" s="13">
        <f t="shared" si="6"/>
        <v>0</v>
      </c>
      <c r="I24" s="19">
        <v>0</v>
      </c>
      <c r="J24" s="19">
        <v>0</v>
      </c>
      <c r="K24" s="19">
        <v>0</v>
      </c>
      <c r="L24" s="13">
        <f t="shared" si="7"/>
        <v>8000</v>
      </c>
      <c r="M24" s="28" t="s">
        <v>12</v>
      </c>
      <c r="N24" s="29" t="s">
        <v>20</v>
      </c>
      <c r="O24" s="27">
        <f t="shared" si="0"/>
        <v>0</v>
      </c>
      <c r="P24" s="30">
        <v>0</v>
      </c>
      <c r="Q24" s="30"/>
      <c r="R24" s="27">
        <f t="shared" si="1"/>
        <v>0</v>
      </c>
      <c r="S24" s="30">
        <v>0</v>
      </c>
      <c r="T24" s="27">
        <f t="shared" si="8"/>
        <v>0</v>
      </c>
      <c r="U24" s="30">
        <v>0</v>
      </c>
      <c r="V24" s="30">
        <v>0</v>
      </c>
      <c r="W24" s="30">
        <v>0</v>
      </c>
      <c r="X24" s="27">
        <f t="shared" si="9"/>
        <v>0</v>
      </c>
      <c r="Y24" s="9" t="s">
        <v>12</v>
      </c>
      <c r="Z24" s="6" t="s">
        <v>20</v>
      </c>
      <c r="AA24" s="13">
        <f t="shared" si="10"/>
        <v>0</v>
      </c>
      <c r="AB24" s="13">
        <f t="shared" si="17"/>
        <v>0</v>
      </c>
      <c r="AC24" s="13">
        <f t="shared" si="18"/>
        <v>0</v>
      </c>
      <c r="AD24" s="13">
        <f t="shared" si="11"/>
        <v>8000</v>
      </c>
      <c r="AE24" s="19">
        <f t="shared" si="12"/>
        <v>8000</v>
      </c>
      <c r="AF24" s="13">
        <f t="shared" si="13"/>
        <v>0</v>
      </c>
      <c r="AG24" s="19">
        <f t="shared" si="19"/>
        <v>0</v>
      </c>
      <c r="AH24" s="19">
        <f t="shared" si="20"/>
        <v>0</v>
      </c>
      <c r="AI24" s="19">
        <f t="shared" si="21"/>
        <v>0</v>
      </c>
      <c r="AJ24" s="13">
        <f t="shared" si="14"/>
        <v>8000</v>
      </c>
      <c r="AK24" s="28" t="s">
        <v>12</v>
      </c>
      <c r="AL24" s="29" t="s">
        <v>20</v>
      </c>
      <c r="AM24" s="27">
        <f t="shared" si="2"/>
        <v>0</v>
      </c>
      <c r="AN24" s="30">
        <v>0</v>
      </c>
      <c r="AO24" s="30"/>
      <c r="AP24" s="27">
        <f t="shared" si="3"/>
        <v>0</v>
      </c>
      <c r="AQ24" s="30"/>
      <c r="AR24" s="27">
        <f t="shared" si="15"/>
        <v>0</v>
      </c>
      <c r="AS24" s="30">
        <v>0</v>
      </c>
      <c r="AT24" s="30">
        <v>0</v>
      </c>
      <c r="AU24" s="30">
        <v>0</v>
      </c>
      <c r="AV24" s="27">
        <f t="shared" si="16"/>
        <v>0</v>
      </c>
      <c r="AW24" s="9" t="s">
        <v>12</v>
      </c>
      <c r="AX24" s="6" t="s">
        <v>20</v>
      </c>
      <c r="AY24" s="13">
        <v>0</v>
      </c>
      <c r="AZ24" s="13">
        <v>0</v>
      </c>
      <c r="BA24" s="13">
        <v>0</v>
      </c>
      <c r="BB24" s="13">
        <v>8000</v>
      </c>
      <c r="BC24" s="19">
        <v>8000</v>
      </c>
      <c r="BD24" s="13">
        <v>0</v>
      </c>
      <c r="BE24" s="19">
        <v>0</v>
      </c>
      <c r="BF24" s="13">
        <v>8000</v>
      </c>
    </row>
    <row r="25" spans="1:58" ht="31" x14ac:dyDescent="0.35">
      <c r="A25" s="9" t="s">
        <v>18</v>
      </c>
      <c r="B25" s="6" t="s">
        <v>34</v>
      </c>
      <c r="C25" s="13">
        <f t="shared" si="4"/>
        <v>0</v>
      </c>
      <c r="D25" s="13">
        <v>0</v>
      </c>
      <c r="E25" s="13">
        <v>0</v>
      </c>
      <c r="F25" s="13">
        <f t="shared" si="5"/>
        <v>24676.7</v>
      </c>
      <c r="G25" s="19">
        <v>24676.7</v>
      </c>
      <c r="H25" s="13">
        <f t="shared" si="6"/>
        <v>0</v>
      </c>
      <c r="I25" s="19">
        <v>0</v>
      </c>
      <c r="J25" s="19">
        <v>0</v>
      </c>
      <c r="K25" s="19">
        <v>0</v>
      </c>
      <c r="L25" s="13">
        <f t="shared" si="7"/>
        <v>24676.7</v>
      </c>
      <c r="M25" s="28" t="s">
        <v>18</v>
      </c>
      <c r="N25" s="29" t="s">
        <v>34</v>
      </c>
      <c r="O25" s="27">
        <f t="shared" si="0"/>
        <v>0</v>
      </c>
      <c r="P25" s="30">
        <v>0</v>
      </c>
      <c r="Q25" s="30"/>
      <c r="R25" s="27">
        <f t="shared" si="1"/>
        <v>-8257.6</v>
      </c>
      <c r="S25" s="30">
        <v>-8257.6</v>
      </c>
      <c r="T25" s="27">
        <f t="shared" si="8"/>
        <v>0</v>
      </c>
      <c r="U25" s="30">
        <v>0</v>
      </c>
      <c r="V25" s="30">
        <v>0</v>
      </c>
      <c r="W25" s="30">
        <v>0</v>
      </c>
      <c r="X25" s="27">
        <f t="shared" si="9"/>
        <v>-8257.6</v>
      </c>
      <c r="Y25" s="9" t="s">
        <v>18</v>
      </c>
      <c r="Z25" s="6" t="s">
        <v>34</v>
      </c>
      <c r="AA25" s="13">
        <f t="shared" si="10"/>
        <v>0</v>
      </c>
      <c r="AB25" s="13">
        <f t="shared" si="17"/>
        <v>0</v>
      </c>
      <c r="AC25" s="13">
        <f t="shared" si="18"/>
        <v>0</v>
      </c>
      <c r="AD25" s="13">
        <f t="shared" si="11"/>
        <v>16419.099999999999</v>
      </c>
      <c r="AE25" s="19">
        <f t="shared" si="12"/>
        <v>16419.099999999999</v>
      </c>
      <c r="AF25" s="13">
        <f t="shared" si="13"/>
        <v>0</v>
      </c>
      <c r="AG25" s="19">
        <f t="shared" si="19"/>
        <v>0</v>
      </c>
      <c r="AH25" s="19">
        <f t="shared" si="20"/>
        <v>0</v>
      </c>
      <c r="AI25" s="19">
        <f t="shared" si="21"/>
        <v>0</v>
      </c>
      <c r="AJ25" s="13">
        <f t="shared" si="14"/>
        <v>16419.099999999999</v>
      </c>
      <c r="AK25" s="28" t="s">
        <v>18</v>
      </c>
      <c r="AL25" s="29" t="s">
        <v>34</v>
      </c>
      <c r="AM25" s="27">
        <f t="shared" si="2"/>
        <v>0</v>
      </c>
      <c r="AN25" s="30">
        <v>0</v>
      </c>
      <c r="AO25" s="30"/>
      <c r="AP25" s="27">
        <f t="shared" si="3"/>
        <v>0</v>
      </c>
      <c r="AQ25" s="30"/>
      <c r="AR25" s="27">
        <f t="shared" si="15"/>
        <v>0</v>
      </c>
      <c r="AS25" s="30">
        <v>0</v>
      </c>
      <c r="AT25" s="30">
        <v>0</v>
      </c>
      <c r="AU25" s="30">
        <v>0</v>
      </c>
      <c r="AV25" s="27">
        <f t="shared" si="16"/>
        <v>0</v>
      </c>
      <c r="AW25" s="9" t="s">
        <v>18</v>
      </c>
      <c r="AX25" s="6" t="s">
        <v>34</v>
      </c>
      <c r="AY25" s="13">
        <v>0</v>
      </c>
      <c r="AZ25" s="13">
        <v>0</v>
      </c>
      <c r="BA25" s="13">
        <v>0</v>
      </c>
      <c r="BB25" s="13">
        <v>16419.099999999999</v>
      </c>
      <c r="BC25" s="19">
        <v>16419.099999999999</v>
      </c>
      <c r="BD25" s="13">
        <v>0</v>
      </c>
      <c r="BE25" s="19">
        <v>0</v>
      </c>
      <c r="BF25" s="13">
        <v>16419.099999999999</v>
      </c>
    </row>
    <row r="26" spans="1:58" ht="31" x14ac:dyDescent="0.35">
      <c r="A26" s="9" t="s">
        <v>19</v>
      </c>
      <c r="B26" s="6" t="s">
        <v>50</v>
      </c>
      <c r="C26" s="13">
        <f t="shared" si="4"/>
        <v>0</v>
      </c>
      <c r="D26" s="13">
        <v>0</v>
      </c>
      <c r="E26" s="13">
        <v>0</v>
      </c>
      <c r="F26" s="13">
        <f t="shared" si="5"/>
        <v>136492.1</v>
      </c>
      <c r="G26" s="19">
        <v>136492.1</v>
      </c>
      <c r="H26" s="13">
        <f t="shared" si="6"/>
        <v>0</v>
      </c>
      <c r="I26" s="19">
        <v>0</v>
      </c>
      <c r="J26" s="19">
        <v>0</v>
      </c>
      <c r="K26" s="19">
        <v>0</v>
      </c>
      <c r="L26" s="13">
        <f t="shared" si="7"/>
        <v>136492.1</v>
      </c>
      <c r="M26" s="28" t="s">
        <v>19</v>
      </c>
      <c r="N26" s="29" t="s">
        <v>35</v>
      </c>
      <c r="O26" s="27">
        <f t="shared" si="0"/>
        <v>0</v>
      </c>
      <c r="P26" s="30">
        <v>0</v>
      </c>
      <c r="Q26" s="30"/>
      <c r="R26" s="27">
        <f t="shared" si="1"/>
        <v>0</v>
      </c>
      <c r="S26" s="30">
        <v>0</v>
      </c>
      <c r="T26" s="27">
        <f t="shared" si="8"/>
        <v>0</v>
      </c>
      <c r="U26" s="30">
        <v>0</v>
      </c>
      <c r="V26" s="30">
        <v>0</v>
      </c>
      <c r="W26" s="30">
        <v>0</v>
      </c>
      <c r="X26" s="27">
        <f t="shared" si="9"/>
        <v>0</v>
      </c>
      <c r="Y26" s="9" t="s">
        <v>19</v>
      </c>
      <c r="Z26" s="6" t="s">
        <v>35</v>
      </c>
      <c r="AA26" s="13">
        <f t="shared" si="10"/>
        <v>0</v>
      </c>
      <c r="AB26" s="13">
        <f t="shared" si="17"/>
        <v>0</v>
      </c>
      <c r="AC26" s="13">
        <f t="shared" si="18"/>
        <v>0</v>
      </c>
      <c r="AD26" s="13">
        <f t="shared" si="11"/>
        <v>136492.1</v>
      </c>
      <c r="AE26" s="19">
        <f t="shared" si="12"/>
        <v>136492.1</v>
      </c>
      <c r="AF26" s="13">
        <f t="shared" si="13"/>
        <v>0</v>
      </c>
      <c r="AG26" s="19">
        <f t="shared" si="19"/>
        <v>0</v>
      </c>
      <c r="AH26" s="19">
        <f t="shared" si="20"/>
        <v>0</v>
      </c>
      <c r="AI26" s="19">
        <f t="shared" si="21"/>
        <v>0</v>
      </c>
      <c r="AJ26" s="13">
        <f t="shared" si="14"/>
        <v>136492.1</v>
      </c>
      <c r="AK26" s="28" t="s">
        <v>19</v>
      </c>
      <c r="AL26" s="29" t="s">
        <v>35</v>
      </c>
      <c r="AM26" s="27">
        <f t="shared" si="2"/>
        <v>0</v>
      </c>
      <c r="AN26" s="30">
        <v>0</v>
      </c>
      <c r="AO26" s="30">
        <v>0</v>
      </c>
      <c r="AP26" s="27">
        <f t="shared" si="3"/>
        <v>0</v>
      </c>
      <c r="AQ26" s="30"/>
      <c r="AR26" s="27">
        <f t="shared" si="15"/>
        <v>0</v>
      </c>
      <c r="AS26" s="30">
        <v>0</v>
      </c>
      <c r="AT26" s="30">
        <v>0</v>
      </c>
      <c r="AU26" s="30">
        <v>0</v>
      </c>
      <c r="AV26" s="27">
        <f t="shared" si="16"/>
        <v>0</v>
      </c>
      <c r="AW26" s="9" t="s">
        <v>19</v>
      </c>
      <c r="AX26" s="6" t="s">
        <v>35</v>
      </c>
      <c r="AY26" s="13">
        <v>0</v>
      </c>
      <c r="AZ26" s="13">
        <v>0</v>
      </c>
      <c r="BA26" s="13">
        <v>0</v>
      </c>
      <c r="BB26" s="13">
        <v>136492.1</v>
      </c>
      <c r="BC26" s="19">
        <v>136492.1</v>
      </c>
      <c r="BD26" s="13">
        <v>0</v>
      </c>
      <c r="BE26" s="19">
        <v>0</v>
      </c>
      <c r="BF26" s="13">
        <v>136492.1</v>
      </c>
    </row>
    <row r="27" spans="1:58" x14ac:dyDescent="0.35">
      <c r="A27" s="9" t="s">
        <v>26</v>
      </c>
      <c r="B27" s="6" t="s">
        <v>25</v>
      </c>
      <c r="C27" s="13">
        <f t="shared" si="4"/>
        <v>0</v>
      </c>
      <c r="D27" s="13">
        <v>0</v>
      </c>
      <c r="E27" s="13">
        <v>0</v>
      </c>
      <c r="F27" s="13">
        <f t="shared" si="5"/>
        <v>1830.1</v>
      </c>
      <c r="G27" s="19">
        <v>1830.1</v>
      </c>
      <c r="H27" s="13">
        <f t="shared" si="6"/>
        <v>0</v>
      </c>
      <c r="I27" s="19">
        <v>0</v>
      </c>
      <c r="J27" s="19">
        <v>0</v>
      </c>
      <c r="K27" s="19">
        <v>0</v>
      </c>
      <c r="L27" s="13">
        <f t="shared" si="7"/>
        <v>1830.1</v>
      </c>
      <c r="M27" s="28" t="s">
        <v>26</v>
      </c>
      <c r="N27" s="29" t="s">
        <v>25</v>
      </c>
      <c r="O27" s="27">
        <f t="shared" si="0"/>
        <v>0</v>
      </c>
      <c r="P27" s="30">
        <v>0</v>
      </c>
      <c r="Q27" s="30"/>
      <c r="R27" s="27">
        <f t="shared" si="1"/>
        <v>0</v>
      </c>
      <c r="S27" s="30">
        <v>0</v>
      </c>
      <c r="T27" s="27">
        <f t="shared" si="8"/>
        <v>0</v>
      </c>
      <c r="U27" s="30">
        <v>0</v>
      </c>
      <c r="V27" s="30">
        <v>0</v>
      </c>
      <c r="W27" s="30">
        <v>0</v>
      </c>
      <c r="X27" s="27">
        <f t="shared" si="9"/>
        <v>0</v>
      </c>
      <c r="Y27" s="9" t="s">
        <v>26</v>
      </c>
      <c r="Z27" s="6" t="s">
        <v>25</v>
      </c>
      <c r="AA27" s="13">
        <f t="shared" si="10"/>
        <v>0</v>
      </c>
      <c r="AB27" s="13">
        <f t="shared" si="17"/>
        <v>0</v>
      </c>
      <c r="AC27" s="13">
        <f t="shared" si="18"/>
        <v>0</v>
      </c>
      <c r="AD27" s="13">
        <f t="shared" si="11"/>
        <v>1830.1</v>
      </c>
      <c r="AE27" s="19">
        <f t="shared" si="12"/>
        <v>1830.1</v>
      </c>
      <c r="AF27" s="13">
        <f t="shared" si="13"/>
        <v>0</v>
      </c>
      <c r="AG27" s="19">
        <f t="shared" si="19"/>
        <v>0</v>
      </c>
      <c r="AH27" s="19">
        <f t="shared" si="20"/>
        <v>0</v>
      </c>
      <c r="AI27" s="19">
        <f t="shared" si="21"/>
        <v>0</v>
      </c>
      <c r="AJ27" s="13">
        <f t="shared" si="14"/>
        <v>1830.1</v>
      </c>
      <c r="AK27" s="28" t="s">
        <v>26</v>
      </c>
      <c r="AL27" s="29" t="s">
        <v>25</v>
      </c>
      <c r="AM27" s="27">
        <f t="shared" si="2"/>
        <v>0</v>
      </c>
      <c r="AN27" s="30">
        <v>0</v>
      </c>
      <c r="AO27" s="30"/>
      <c r="AP27" s="27">
        <f t="shared" si="3"/>
        <v>26289.200000000001</v>
      </c>
      <c r="AQ27" s="30">
        <v>26289.200000000001</v>
      </c>
      <c r="AR27" s="27">
        <f t="shared" si="15"/>
        <v>0</v>
      </c>
      <c r="AS27" s="30">
        <v>0</v>
      </c>
      <c r="AT27" s="30">
        <v>0</v>
      </c>
      <c r="AU27" s="30">
        <v>0</v>
      </c>
      <c r="AV27" s="27">
        <f t="shared" si="16"/>
        <v>26289.200000000001</v>
      </c>
      <c r="AW27" s="9" t="s">
        <v>26</v>
      </c>
      <c r="AX27" s="6" t="s">
        <v>25</v>
      </c>
      <c r="AY27" s="13">
        <v>0</v>
      </c>
      <c r="AZ27" s="13">
        <v>0</v>
      </c>
      <c r="BA27" s="13">
        <v>0</v>
      </c>
      <c r="BB27" s="13">
        <v>28119.3</v>
      </c>
      <c r="BC27" s="19">
        <v>28119.3</v>
      </c>
      <c r="BD27" s="13">
        <v>0</v>
      </c>
      <c r="BE27" s="19">
        <v>0</v>
      </c>
      <c r="BF27" s="13">
        <v>28119.3</v>
      </c>
    </row>
    <row r="28" spans="1:58" ht="31" x14ac:dyDescent="0.35">
      <c r="A28" s="9" t="s">
        <v>27</v>
      </c>
      <c r="B28" s="6" t="s">
        <v>30</v>
      </c>
      <c r="C28" s="13">
        <f t="shared" si="4"/>
        <v>0</v>
      </c>
      <c r="D28" s="13">
        <v>0</v>
      </c>
      <c r="E28" s="13">
        <v>0</v>
      </c>
      <c r="F28" s="13">
        <f t="shared" si="5"/>
        <v>52065.8</v>
      </c>
      <c r="G28" s="19">
        <v>52065.8</v>
      </c>
      <c r="H28" s="13">
        <f t="shared" si="6"/>
        <v>0</v>
      </c>
      <c r="I28" s="19"/>
      <c r="J28" s="19"/>
      <c r="K28" s="19"/>
      <c r="L28" s="13">
        <f t="shared" si="7"/>
        <v>52065.8</v>
      </c>
      <c r="M28" s="28" t="s">
        <v>27</v>
      </c>
      <c r="N28" s="29" t="s">
        <v>30</v>
      </c>
      <c r="O28" s="27">
        <f t="shared" si="0"/>
        <v>0</v>
      </c>
      <c r="P28" s="30">
        <v>0</v>
      </c>
      <c r="Q28" s="30"/>
      <c r="R28" s="27">
        <f t="shared" si="1"/>
        <v>-17618.2</v>
      </c>
      <c r="S28" s="30">
        <f>-17618.2</f>
        <v>-17618.2</v>
      </c>
      <c r="T28" s="27">
        <f t="shared" si="8"/>
        <v>0</v>
      </c>
      <c r="U28" s="30"/>
      <c r="V28" s="30"/>
      <c r="W28" s="30"/>
      <c r="X28" s="27">
        <f t="shared" si="9"/>
        <v>-17618.2</v>
      </c>
      <c r="Y28" s="9" t="s">
        <v>27</v>
      </c>
      <c r="Z28" s="6" t="s">
        <v>30</v>
      </c>
      <c r="AA28" s="13">
        <f t="shared" si="10"/>
        <v>0</v>
      </c>
      <c r="AB28" s="13">
        <f t="shared" si="17"/>
        <v>0</v>
      </c>
      <c r="AC28" s="13">
        <f t="shared" si="18"/>
        <v>0</v>
      </c>
      <c r="AD28" s="13">
        <f t="shared" si="11"/>
        <v>34447.600000000006</v>
      </c>
      <c r="AE28" s="19">
        <f t="shared" si="12"/>
        <v>34447.600000000006</v>
      </c>
      <c r="AF28" s="13">
        <f t="shared" si="13"/>
        <v>0</v>
      </c>
      <c r="AG28" s="19">
        <f t="shared" si="19"/>
        <v>0</v>
      </c>
      <c r="AH28" s="19">
        <f t="shared" si="20"/>
        <v>0</v>
      </c>
      <c r="AI28" s="19">
        <f t="shared" si="21"/>
        <v>0</v>
      </c>
      <c r="AJ28" s="13">
        <f t="shared" si="14"/>
        <v>34447.600000000006</v>
      </c>
      <c r="AK28" s="28" t="s">
        <v>27</v>
      </c>
      <c r="AL28" s="29" t="s">
        <v>30</v>
      </c>
      <c r="AM28" s="27">
        <f t="shared" si="2"/>
        <v>0</v>
      </c>
      <c r="AN28" s="30">
        <v>0</v>
      </c>
      <c r="AO28" s="30">
        <v>0</v>
      </c>
      <c r="AP28" s="27">
        <f t="shared" si="3"/>
        <v>0</v>
      </c>
      <c r="AQ28" s="30"/>
      <c r="AR28" s="27">
        <f t="shared" si="15"/>
        <v>0</v>
      </c>
      <c r="AS28" s="30"/>
      <c r="AT28" s="30"/>
      <c r="AU28" s="30"/>
      <c r="AV28" s="27">
        <f t="shared" si="16"/>
        <v>0</v>
      </c>
      <c r="AW28" s="9" t="s">
        <v>27</v>
      </c>
      <c r="AX28" s="6" t="s">
        <v>30</v>
      </c>
      <c r="AY28" s="13">
        <v>0</v>
      </c>
      <c r="AZ28" s="13">
        <v>0</v>
      </c>
      <c r="BA28" s="13">
        <v>0</v>
      </c>
      <c r="BB28" s="13">
        <v>34447.600000000006</v>
      </c>
      <c r="BC28" s="19">
        <v>34447.600000000006</v>
      </c>
      <c r="BD28" s="13">
        <v>0</v>
      </c>
      <c r="BE28" s="19">
        <v>0</v>
      </c>
      <c r="BF28" s="13">
        <v>34447.600000000006</v>
      </c>
    </row>
    <row r="29" spans="1:58" ht="62" x14ac:dyDescent="0.35">
      <c r="A29" s="9" t="s">
        <v>33</v>
      </c>
      <c r="B29" s="6" t="s">
        <v>31</v>
      </c>
      <c r="C29" s="13">
        <f t="shared" si="4"/>
        <v>0</v>
      </c>
      <c r="D29" s="13">
        <v>0</v>
      </c>
      <c r="E29" s="13">
        <v>0</v>
      </c>
      <c r="F29" s="13">
        <f t="shared" si="5"/>
        <v>49875.8</v>
      </c>
      <c r="G29" s="19">
        <v>49875.8</v>
      </c>
      <c r="H29" s="13">
        <f t="shared" si="6"/>
        <v>0</v>
      </c>
      <c r="I29" s="19">
        <v>0</v>
      </c>
      <c r="J29" s="19">
        <v>0</v>
      </c>
      <c r="K29" s="19">
        <v>0</v>
      </c>
      <c r="L29" s="13">
        <f t="shared" si="7"/>
        <v>49875.8</v>
      </c>
      <c r="M29" s="28" t="s">
        <v>33</v>
      </c>
      <c r="N29" s="29" t="s">
        <v>31</v>
      </c>
      <c r="O29" s="27">
        <f t="shared" si="0"/>
        <v>0</v>
      </c>
      <c r="P29" s="30">
        <v>0</v>
      </c>
      <c r="Q29" s="30"/>
      <c r="R29" s="27">
        <f>SUM(S29)</f>
        <v>0</v>
      </c>
      <c r="S29" s="30">
        <v>0</v>
      </c>
      <c r="T29" s="27">
        <f t="shared" si="8"/>
        <v>0</v>
      </c>
      <c r="U29" s="30">
        <v>0</v>
      </c>
      <c r="V29" s="30">
        <v>0</v>
      </c>
      <c r="W29" s="30">
        <v>0</v>
      </c>
      <c r="X29" s="27">
        <f t="shared" si="9"/>
        <v>0</v>
      </c>
      <c r="Y29" s="9" t="s">
        <v>33</v>
      </c>
      <c r="Z29" s="6" t="s">
        <v>31</v>
      </c>
      <c r="AA29" s="13">
        <f t="shared" si="10"/>
        <v>0</v>
      </c>
      <c r="AB29" s="13">
        <f t="shared" si="17"/>
        <v>0</v>
      </c>
      <c r="AC29" s="13">
        <f t="shared" si="18"/>
        <v>0</v>
      </c>
      <c r="AD29" s="13">
        <f t="shared" si="11"/>
        <v>49875.8</v>
      </c>
      <c r="AE29" s="19">
        <f t="shared" si="12"/>
        <v>49875.8</v>
      </c>
      <c r="AF29" s="13">
        <f t="shared" si="13"/>
        <v>0</v>
      </c>
      <c r="AG29" s="19">
        <f t="shared" si="19"/>
        <v>0</v>
      </c>
      <c r="AH29" s="19">
        <f t="shared" si="20"/>
        <v>0</v>
      </c>
      <c r="AI29" s="19">
        <f t="shared" si="21"/>
        <v>0</v>
      </c>
      <c r="AJ29" s="13">
        <f t="shared" si="14"/>
        <v>49875.8</v>
      </c>
      <c r="AK29" s="28" t="s">
        <v>33</v>
      </c>
      <c r="AL29" s="29" t="s">
        <v>31</v>
      </c>
      <c r="AM29" s="27">
        <f t="shared" si="2"/>
        <v>0</v>
      </c>
      <c r="AN29" s="30">
        <v>0</v>
      </c>
      <c r="AO29" s="30"/>
      <c r="AP29" s="27">
        <f>SUM(AQ29)</f>
        <v>0</v>
      </c>
      <c r="AQ29" s="30">
        <v>0</v>
      </c>
      <c r="AR29" s="27">
        <f t="shared" si="15"/>
        <v>0</v>
      </c>
      <c r="AS29" s="30">
        <v>0</v>
      </c>
      <c r="AT29" s="30">
        <v>0</v>
      </c>
      <c r="AU29" s="30">
        <v>0</v>
      </c>
      <c r="AV29" s="27">
        <f t="shared" si="16"/>
        <v>0</v>
      </c>
      <c r="AW29" s="9" t="s">
        <v>33</v>
      </c>
      <c r="AX29" s="6" t="s">
        <v>31</v>
      </c>
      <c r="AY29" s="13">
        <v>0</v>
      </c>
      <c r="AZ29" s="13">
        <v>0</v>
      </c>
      <c r="BA29" s="13">
        <v>0</v>
      </c>
      <c r="BB29" s="13">
        <v>49875.8</v>
      </c>
      <c r="BC29" s="19">
        <v>49875.8</v>
      </c>
      <c r="BD29" s="13">
        <v>0</v>
      </c>
      <c r="BE29" s="19">
        <v>0</v>
      </c>
      <c r="BF29" s="13">
        <v>49875.8</v>
      </c>
    </row>
    <row r="30" spans="1:58" x14ac:dyDescent="0.35">
      <c r="A30" s="9" t="s">
        <v>36</v>
      </c>
      <c r="B30" s="6" t="s">
        <v>28</v>
      </c>
      <c r="C30" s="13">
        <f t="shared" si="4"/>
        <v>0</v>
      </c>
      <c r="D30" s="13">
        <v>0</v>
      </c>
      <c r="E30" s="13">
        <v>0</v>
      </c>
      <c r="F30" s="13">
        <f t="shared" si="5"/>
        <v>0</v>
      </c>
      <c r="G30" s="13">
        <v>0</v>
      </c>
      <c r="H30" s="13">
        <f t="shared" si="6"/>
        <v>40362.699999999997</v>
      </c>
      <c r="I30" s="19">
        <v>27174.799999999999</v>
      </c>
      <c r="J30" s="19">
        <v>12788.2</v>
      </c>
      <c r="K30" s="19">
        <v>399.7</v>
      </c>
      <c r="L30" s="13">
        <f t="shared" si="7"/>
        <v>40362.699999999997</v>
      </c>
      <c r="M30" s="28" t="s">
        <v>36</v>
      </c>
      <c r="N30" s="29" t="s">
        <v>28</v>
      </c>
      <c r="O30" s="27">
        <f t="shared" si="0"/>
        <v>0</v>
      </c>
      <c r="P30" s="30">
        <v>0</v>
      </c>
      <c r="Q30" s="30"/>
      <c r="R30" s="27">
        <f>SUM(S30)</f>
        <v>0</v>
      </c>
      <c r="S30" s="30">
        <v>0</v>
      </c>
      <c r="T30" s="27">
        <f t="shared" si="8"/>
        <v>123</v>
      </c>
      <c r="U30" s="30">
        <v>-2439.8000000000002</v>
      </c>
      <c r="V30" s="30">
        <v>2439.8000000000002</v>
      </c>
      <c r="W30" s="30">
        <f>9+114</f>
        <v>123</v>
      </c>
      <c r="X30" s="27">
        <f t="shared" si="9"/>
        <v>123</v>
      </c>
      <c r="Y30" s="9" t="s">
        <v>36</v>
      </c>
      <c r="Z30" s="6" t="s">
        <v>28</v>
      </c>
      <c r="AA30" s="13">
        <f t="shared" si="10"/>
        <v>0</v>
      </c>
      <c r="AB30" s="13">
        <f t="shared" si="17"/>
        <v>0</v>
      </c>
      <c r="AC30" s="13">
        <f t="shared" si="18"/>
        <v>0</v>
      </c>
      <c r="AD30" s="13">
        <f t="shared" si="11"/>
        <v>0</v>
      </c>
      <c r="AE30" s="19">
        <f t="shared" si="12"/>
        <v>0</v>
      </c>
      <c r="AF30" s="13">
        <f t="shared" si="13"/>
        <v>40485.699999999997</v>
      </c>
      <c r="AG30" s="19">
        <f t="shared" si="19"/>
        <v>24735</v>
      </c>
      <c r="AH30" s="19">
        <f t="shared" si="20"/>
        <v>15228</v>
      </c>
      <c r="AI30" s="19">
        <f t="shared" si="21"/>
        <v>522.70000000000005</v>
      </c>
      <c r="AJ30" s="13">
        <f t="shared" si="14"/>
        <v>40485.699999999997</v>
      </c>
      <c r="AK30" s="28" t="s">
        <v>36</v>
      </c>
      <c r="AL30" s="29" t="s">
        <v>28</v>
      </c>
      <c r="AM30" s="27">
        <f t="shared" si="2"/>
        <v>0</v>
      </c>
      <c r="AN30" s="30">
        <v>0</v>
      </c>
      <c r="AO30" s="30"/>
      <c r="AP30" s="27">
        <f>SUM(AQ30)</f>
        <v>0</v>
      </c>
      <c r="AQ30" s="30">
        <v>0</v>
      </c>
      <c r="AR30" s="27">
        <f t="shared" si="15"/>
        <v>0</v>
      </c>
      <c r="AS30" s="30"/>
      <c r="AT30" s="30"/>
      <c r="AU30" s="30"/>
      <c r="AV30" s="27">
        <f t="shared" si="16"/>
        <v>0</v>
      </c>
      <c r="AW30" s="9" t="s">
        <v>36</v>
      </c>
      <c r="AX30" s="6" t="s">
        <v>28</v>
      </c>
      <c r="AY30" s="13">
        <v>0</v>
      </c>
      <c r="AZ30" s="13">
        <v>0</v>
      </c>
      <c r="BA30" s="13">
        <v>0</v>
      </c>
      <c r="BB30" s="13">
        <v>0</v>
      </c>
      <c r="BC30" s="19">
        <v>0</v>
      </c>
      <c r="BD30" s="13">
        <v>14668</v>
      </c>
      <c r="BE30" s="19">
        <v>14668</v>
      </c>
      <c r="BF30" s="13">
        <v>14668</v>
      </c>
    </row>
    <row r="31" spans="1:58" ht="31" x14ac:dyDescent="0.35">
      <c r="A31" s="9">
        <v>2</v>
      </c>
      <c r="B31" s="5" t="s">
        <v>13</v>
      </c>
      <c r="C31" s="13">
        <f>SUM(D31:E31)</f>
        <v>430430</v>
      </c>
      <c r="D31" s="19">
        <v>430000</v>
      </c>
      <c r="E31" s="19">
        <v>430</v>
      </c>
      <c r="F31" s="13">
        <f t="shared" si="5"/>
        <v>0</v>
      </c>
      <c r="G31" s="13">
        <v>0</v>
      </c>
      <c r="H31" s="13">
        <f t="shared" si="6"/>
        <v>0</v>
      </c>
      <c r="I31" s="19">
        <v>0</v>
      </c>
      <c r="J31" s="19">
        <v>0</v>
      </c>
      <c r="K31" s="19">
        <v>0</v>
      </c>
      <c r="L31" s="13">
        <f t="shared" si="7"/>
        <v>430430</v>
      </c>
      <c r="M31" s="28">
        <v>2</v>
      </c>
      <c r="N31" s="32" t="s">
        <v>13</v>
      </c>
      <c r="O31" s="27">
        <f t="shared" si="0"/>
        <v>11538.6</v>
      </c>
      <c r="P31" s="30">
        <f>11527.1</f>
        <v>11527.1</v>
      </c>
      <c r="Q31" s="30">
        <f>11.5</f>
        <v>11.5</v>
      </c>
      <c r="R31" s="27">
        <f>SUM(S31)</f>
        <v>0</v>
      </c>
      <c r="S31" s="27">
        <v>0</v>
      </c>
      <c r="T31" s="27">
        <f t="shared" si="8"/>
        <v>0</v>
      </c>
      <c r="U31" s="30">
        <v>0</v>
      </c>
      <c r="V31" s="30">
        <v>0</v>
      </c>
      <c r="W31" s="30">
        <v>0</v>
      </c>
      <c r="X31" s="27">
        <f t="shared" si="9"/>
        <v>11538.6</v>
      </c>
      <c r="Y31" s="9">
        <v>2</v>
      </c>
      <c r="Z31" s="5" t="s">
        <v>13</v>
      </c>
      <c r="AA31" s="13">
        <f>SUM(AB31:AC31)</f>
        <v>441968.6</v>
      </c>
      <c r="AB31" s="19">
        <f t="shared" si="17"/>
        <v>441527.1</v>
      </c>
      <c r="AC31" s="19">
        <f t="shared" si="18"/>
        <v>441.5</v>
      </c>
      <c r="AD31" s="13">
        <f t="shared" si="11"/>
        <v>0</v>
      </c>
      <c r="AE31" s="19">
        <f t="shared" si="12"/>
        <v>0</v>
      </c>
      <c r="AF31" s="13">
        <f t="shared" si="13"/>
        <v>0</v>
      </c>
      <c r="AG31" s="19">
        <f t="shared" si="19"/>
        <v>0</v>
      </c>
      <c r="AH31" s="19">
        <f t="shared" si="20"/>
        <v>0</v>
      </c>
      <c r="AI31" s="19">
        <f t="shared" si="21"/>
        <v>0</v>
      </c>
      <c r="AJ31" s="13">
        <f t="shared" si="14"/>
        <v>441968.6</v>
      </c>
      <c r="AK31" s="28">
        <v>2</v>
      </c>
      <c r="AL31" s="32" t="s">
        <v>13</v>
      </c>
      <c r="AM31" s="27">
        <f t="shared" si="2"/>
        <v>0</v>
      </c>
      <c r="AN31" s="30"/>
      <c r="AO31" s="30"/>
      <c r="AP31" s="27">
        <f>SUM(AQ31)</f>
        <v>0</v>
      </c>
      <c r="AQ31" s="27">
        <v>0</v>
      </c>
      <c r="AR31" s="27">
        <f t="shared" si="15"/>
        <v>0</v>
      </c>
      <c r="AS31" s="30">
        <v>0</v>
      </c>
      <c r="AT31" s="30">
        <v>0</v>
      </c>
      <c r="AU31" s="30">
        <v>0</v>
      </c>
      <c r="AV31" s="27">
        <f t="shared" si="16"/>
        <v>0</v>
      </c>
      <c r="AW31" s="9">
        <v>2</v>
      </c>
      <c r="AX31" s="5" t="s">
        <v>13</v>
      </c>
      <c r="AY31" s="13">
        <v>441968.6</v>
      </c>
      <c r="AZ31" s="19">
        <v>441527.1</v>
      </c>
      <c r="BA31" s="19">
        <v>441.5</v>
      </c>
      <c r="BB31" s="13">
        <v>0</v>
      </c>
      <c r="BC31" s="19">
        <v>0</v>
      </c>
      <c r="BD31" s="13">
        <v>0</v>
      </c>
      <c r="BE31" s="19">
        <v>0</v>
      </c>
      <c r="BF31" s="13">
        <v>441968.6</v>
      </c>
    </row>
    <row r="32" spans="1:58" x14ac:dyDescent="0.35">
      <c r="A32" s="14"/>
      <c r="B32" s="15" t="s">
        <v>22</v>
      </c>
      <c r="C32" s="13">
        <f>SUM(D32:E32)</f>
        <v>430430</v>
      </c>
      <c r="D32" s="13">
        <f>SUM(D19,D31:D31)</f>
        <v>430000</v>
      </c>
      <c r="E32" s="13">
        <f>SUM(E19,E31:E31)</f>
        <v>430</v>
      </c>
      <c r="F32" s="13">
        <f t="shared" si="5"/>
        <v>444339.19999999995</v>
      </c>
      <c r="G32" s="13">
        <f>SUM(G19,G31:G31)</f>
        <v>444339.19999999995</v>
      </c>
      <c r="H32" s="13">
        <f t="shared" si="6"/>
        <v>40362.699999999997</v>
      </c>
      <c r="I32" s="13">
        <f>SUM(I19,I31:I31)</f>
        <v>27174.799999999999</v>
      </c>
      <c r="J32" s="13">
        <f>SUM(J19,J31:J31)</f>
        <v>12788.2</v>
      </c>
      <c r="K32" s="13">
        <f>SUM(K19,K31:K31)</f>
        <v>399.7</v>
      </c>
      <c r="L32" s="13">
        <f t="shared" si="7"/>
        <v>915131.89999999991</v>
      </c>
      <c r="M32" s="33"/>
      <c r="N32" s="34" t="s">
        <v>22</v>
      </c>
      <c r="O32" s="27">
        <f t="shared" si="0"/>
        <v>11538.6</v>
      </c>
      <c r="P32" s="37">
        <f>SUM(P19,P31:P31)</f>
        <v>11527.1</v>
      </c>
      <c r="Q32" s="37">
        <f>SUM(Q19,Q31:Q31)</f>
        <v>11.5</v>
      </c>
      <c r="R32" s="37">
        <f>SUM(S32)</f>
        <v>6872.1999999999935</v>
      </c>
      <c r="S32" s="37">
        <f>SUM(S19,S31:S31)</f>
        <v>6872.1999999999935</v>
      </c>
      <c r="T32" s="37">
        <f t="shared" si="8"/>
        <v>123</v>
      </c>
      <c r="U32" s="37">
        <f>SUM(U19,U31:U31)</f>
        <v>-2439.8000000000002</v>
      </c>
      <c r="V32" s="37">
        <f>SUM(V19,V31:V31)</f>
        <v>2439.8000000000002</v>
      </c>
      <c r="W32" s="37">
        <f>SUM(W19,W31:W31)</f>
        <v>123</v>
      </c>
      <c r="X32" s="37">
        <f t="shared" si="9"/>
        <v>18533.799999999996</v>
      </c>
      <c r="Y32" s="36"/>
      <c r="Z32" s="15" t="s">
        <v>22</v>
      </c>
      <c r="AA32" s="13">
        <f>SUM(AB32:AC32)</f>
        <v>441968.6</v>
      </c>
      <c r="AB32" s="13">
        <f>SUM(AB19,AB31:AB31)</f>
        <v>441527.1</v>
      </c>
      <c r="AC32" s="13">
        <f>SUM(AC19,AC31:AC31)</f>
        <v>441.5</v>
      </c>
      <c r="AD32" s="13">
        <f t="shared" si="11"/>
        <v>451211.39999999997</v>
      </c>
      <c r="AE32" s="13">
        <f>SUM(AE19,AE31:AE31)</f>
        <v>451211.39999999997</v>
      </c>
      <c r="AF32" s="13">
        <f t="shared" si="13"/>
        <v>40485.699999999997</v>
      </c>
      <c r="AG32" s="13">
        <f>SUM(AG19,AG31:AG31)</f>
        <v>24735</v>
      </c>
      <c r="AH32" s="13">
        <f>SUM(AH19,AH31:AH31)</f>
        <v>15228</v>
      </c>
      <c r="AI32" s="13">
        <f>SUM(AI19,AI31:AI31)</f>
        <v>522.70000000000005</v>
      </c>
      <c r="AJ32" s="13">
        <f>AA32+AD32+AF32</f>
        <v>933665.7</v>
      </c>
      <c r="AK32" s="33"/>
      <c r="AL32" s="34" t="s">
        <v>22</v>
      </c>
      <c r="AM32" s="27">
        <f t="shared" si="2"/>
        <v>0</v>
      </c>
      <c r="AN32" s="37">
        <f>SUM(AN19,AN31:AN31)</f>
        <v>0</v>
      </c>
      <c r="AO32" s="37">
        <f>SUM(AO19,AO31:AO31)</f>
        <v>0</v>
      </c>
      <c r="AP32" s="37">
        <f>SUM(AQ32)</f>
        <v>26289.200000000001</v>
      </c>
      <c r="AQ32" s="37">
        <f>SUM(AQ19,AQ31:AQ31)</f>
        <v>26289.200000000001</v>
      </c>
      <c r="AR32" s="37">
        <f t="shared" si="15"/>
        <v>0</v>
      </c>
      <c r="AS32" s="37">
        <f>SUM(AS19,AS31:AS31)</f>
        <v>0</v>
      </c>
      <c r="AT32" s="37">
        <f>SUM(AT19,AT31:AT31)</f>
        <v>0</v>
      </c>
      <c r="AU32" s="37">
        <f>SUM(AU19,AU31:AU31)</f>
        <v>0</v>
      </c>
      <c r="AV32" s="37">
        <f t="shared" si="16"/>
        <v>26289.200000000001</v>
      </c>
      <c r="AW32" s="36"/>
      <c r="AX32" s="15" t="s">
        <v>22</v>
      </c>
      <c r="AY32" s="13">
        <v>441968.6</v>
      </c>
      <c r="AZ32" s="13">
        <v>441527.1</v>
      </c>
      <c r="BA32" s="13">
        <v>441.5</v>
      </c>
      <c r="BB32" s="13">
        <v>477500.60000000003</v>
      </c>
      <c r="BC32" s="13">
        <v>477500.60000000003</v>
      </c>
      <c r="BD32" s="13">
        <v>14668</v>
      </c>
      <c r="BE32" s="13">
        <v>14668</v>
      </c>
      <c r="BF32" s="13">
        <v>934137.2</v>
      </c>
    </row>
    <row r="33" spans="1:1" x14ac:dyDescent="0.35">
      <c r="A33" s="4"/>
    </row>
    <row r="34" spans="1:1" x14ac:dyDescent="0.35">
      <c r="A34" s="4"/>
    </row>
    <row r="35" spans="1:1" x14ac:dyDescent="0.35">
      <c r="A35" s="4"/>
    </row>
    <row r="36" spans="1:1" x14ac:dyDescent="0.35">
      <c r="A36" s="4"/>
    </row>
    <row r="37" spans="1:1" x14ac:dyDescent="0.35">
      <c r="A37" s="4"/>
    </row>
    <row r="38" spans="1:1" x14ac:dyDescent="0.35">
      <c r="A38" s="4"/>
    </row>
    <row r="39" spans="1:1" x14ac:dyDescent="0.35">
      <c r="A39" s="4"/>
    </row>
    <row r="40" spans="1:1" x14ac:dyDescent="0.35">
      <c r="A40" s="4"/>
    </row>
    <row r="41" spans="1:1" x14ac:dyDescent="0.35">
      <c r="A41" s="4"/>
    </row>
    <row r="42" spans="1:1" x14ac:dyDescent="0.35">
      <c r="A42" s="4"/>
    </row>
    <row r="43" spans="1:1" x14ac:dyDescent="0.35">
      <c r="A43" s="4"/>
    </row>
    <row r="44" spans="1:1" x14ac:dyDescent="0.35">
      <c r="A44" s="4"/>
    </row>
    <row r="45" spans="1:1" x14ac:dyDescent="0.35">
      <c r="A45" s="4"/>
    </row>
    <row r="46" spans="1:1" x14ac:dyDescent="0.35">
      <c r="A46" s="4"/>
    </row>
    <row r="47" spans="1:1" x14ac:dyDescent="0.35">
      <c r="A47" s="4"/>
    </row>
    <row r="48" spans="1:1" x14ac:dyDescent="0.35">
      <c r="A48" s="4"/>
    </row>
    <row r="49" spans="1:1" x14ac:dyDescent="0.35">
      <c r="A49" s="4"/>
    </row>
    <row r="50" spans="1:1" x14ac:dyDescent="0.35">
      <c r="A50" s="4"/>
    </row>
    <row r="51" spans="1:1" x14ac:dyDescent="0.35">
      <c r="A51" s="4"/>
    </row>
    <row r="52" spans="1:1" x14ac:dyDescent="0.35">
      <c r="A52" s="4"/>
    </row>
    <row r="53" spans="1:1" x14ac:dyDescent="0.35">
      <c r="A53" s="4"/>
    </row>
    <row r="54" spans="1:1" x14ac:dyDescent="0.35">
      <c r="A54" s="4"/>
    </row>
    <row r="55" spans="1:1" x14ac:dyDescent="0.35">
      <c r="A55" s="4"/>
    </row>
    <row r="56" spans="1:1" x14ac:dyDescent="0.35">
      <c r="A56" s="4"/>
    </row>
    <row r="57" spans="1:1" x14ac:dyDescent="0.35">
      <c r="A57" s="4"/>
    </row>
    <row r="58" spans="1:1" x14ac:dyDescent="0.35">
      <c r="A58" s="4"/>
    </row>
    <row r="59" spans="1:1" x14ac:dyDescent="0.35">
      <c r="A59" s="4"/>
    </row>
    <row r="60" spans="1:1" x14ac:dyDescent="0.35">
      <c r="A60" s="4"/>
    </row>
    <row r="61" spans="1:1" x14ac:dyDescent="0.35">
      <c r="A61" s="4"/>
    </row>
    <row r="62" spans="1:1" x14ac:dyDescent="0.35">
      <c r="A62" s="4"/>
    </row>
    <row r="63" spans="1:1" x14ac:dyDescent="0.35">
      <c r="A63" s="4"/>
    </row>
    <row r="64" spans="1:1" x14ac:dyDescent="0.35">
      <c r="A64" s="4"/>
    </row>
    <row r="65" spans="1:1" x14ac:dyDescent="0.35">
      <c r="A65" s="4"/>
    </row>
    <row r="66" spans="1:1" x14ac:dyDescent="0.35">
      <c r="A66" s="4"/>
    </row>
    <row r="67" spans="1:1" x14ac:dyDescent="0.35">
      <c r="A67" s="4"/>
    </row>
    <row r="68" spans="1:1" x14ac:dyDescent="0.35">
      <c r="A68" s="4"/>
    </row>
    <row r="69" spans="1:1" x14ac:dyDescent="0.35">
      <c r="A69" s="4"/>
    </row>
    <row r="70" spans="1:1" x14ac:dyDescent="0.35">
      <c r="A70" s="4"/>
    </row>
    <row r="71" spans="1:1" x14ac:dyDescent="0.35">
      <c r="A71" s="4"/>
    </row>
    <row r="72" spans="1:1" x14ac:dyDescent="0.35">
      <c r="A72" s="4"/>
    </row>
    <row r="73" spans="1:1" x14ac:dyDescent="0.35">
      <c r="A73" s="4"/>
    </row>
    <row r="74" spans="1:1" x14ac:dyDescent="0.35">
      <c r="A74" s="4"/>
    </row>
    <row r="75" spans="1:1" x14ac:dyDescent="0.35">
      <c r="A75" s="4"/>
    </row>
    <row r="76" spans="1:1" x14ac:dyDescent="0.35">
      <c r="A76" s="4"/>
    </row>
    <row r="77" spans="1:1" x14ac:dyDescent="0.35">
      <c r="A77" s="4"/>
    </row>
    <row r="78" spans="1:1" x14ac:dyDescent="0.35">
      <c r="A78" s="4"/>
    </row>
    <row r="79" spans="1:1" x14ac:dyDescent="0.35">
      <c r="A79" s="4"/>
    </row>
    <row r="80" spans="1:1" x14ac:dyDescent="0.35">
      <c r="A80" s="4"/>
    </row>
    <row r="81" spans="1:1" x14ac:dyDescent="0.35">
      <c r="A81" s="4"/>
    </row>
    <row r="82" spans="1:1" x14ac:dyDescent="0.35">
      <c r="A82" s="4"/>
    </row>
    <row r="83" spans="1:1" x14ac:dyDescent="0.35">
      <c r="A83" s="4"/>
    </row>
    <row r="84" spans="1:1" x14ac:dyDescent="0.35">
      <c r="A84" s="4"/>
    </row>
    <row r="85" spans="1:1" x14ac:dyDescent="0.35">
      <c r="A85" s="4"/>
    </row>
    <row r="86" spans="1:1" x14ac:dyDescent="0.35">
      <c r="A86" s="4"/>
    </row>
    <row r="87" spans="1:1" x14ac:dyDescent="0.35">
      <c r="A87" s="4"/>
    </row>
  </sheetData>
  <mergeCells count="65">
    <mergeCell ref="AI2:AJ2"/>
    <mergeCell ref="AI4:AJ4"/>
    <mergeCell ref="AJ15:AJ17"/>
    <mergeCell ref="AA16:AA17"/>
    <mergeCell ref="AB16:AC16"/>
    <mergeCell ref="AI8:AJ8"/>
    <mergeCell ref="AI10:AJ10"/>
    <mergeCell ref="A12:BF12"/>
    <mergeCell ref="BF15:BF17"/>
    <mergeCell ref="M15:M17"/>
    <mergeCell ref="X15:X17"/>
    <mergeCell ref="AF16:AF17"/>
    <mergeCell ref="AG16:AI16"/>
    <mergeCell ref="U16:W16"/>
    <mergeCell ref="T15:W15"/>
    <mergeCell ref="Y15:Y17"/>
    <mergeCell ref="Z15:Z17"/>
    <mergeCell ref="AA15:AC15"/>
    <mergeCell ref="AD15:AE15"/>
    <mergeCell ref="AD16:AD17"/>
    <mergeCell ref="R16:R17"/>
    <mergeCell ref="T16:T17"/>
    <mergeCell ref="L15:L17"/>
    <mergeCell ref="O16:O17"/>
    <mergeCell ref="P16:Q16"/>
    <mergeCell ref="A15:A17"/>
    <mergeCell ref="C15:E15"/>
    <mergeCell ref="C16:C17"/>
    <mergeCell ref="F16:F17"/>
    <mergeCell ref="H16:H17"/>
    <mergeCell ref="D16:E16"/>
    <mergeCell ref="F15:G15"/>
    <mergeCell ref="H15:K15"/>
    <mergeCell ref="B15:B17"/>
    <mergeCell ref="BE2:BF2"/>
    <mergeCell ref="BE4:BF4"/>
    <mergeCell ref="BE8:BF8"/>
    <mergeCell ref="BE10:BF10"/>
    <mergeCell ref="AK14:AV14"/>
    <mergeCell ref="AK15:AK17"/>
    <mergeCell ref="AL15:AL17"/>
    <mergeCell ref="AM15:AO15"/>
    <mergeCell ref="I16:K16"/>
    <mergeCell ref="O15:Q15"/>
    <mergeCell ref="R15:S15"/>
    <mergeCell ref="M14:X14"/>
    <mergeCell ref="AF15:AI15"/>
    <mergeCell ref="N15:N17"/>
    <mergeCell ref="AP15:AQ15"/>
    <mergeCell ref="AR15:AU15"/>
    <mergeCell ref="BD16:BD17"/>
    <mergeCell ref="AV15:AV17"/>
    <mergeCell ref="AW15:AW17"/>
    <mergeCell ref="AX15:AX17"/>
    <mergeCell ref="AY15:BA15"/>
    <mergeCell ref="BB15:BC15"/>
    <mergeCell ref="BD15:BE15"/>
    <mergeCell ref="AZ16:BA16"/>
    <mergeCell ref="BB16:BB17"/>
    <mergeCell ref="AM16:AM17"/>
    <mergeCell ref="AN16:AO16"/>
    <mergeCell ref="AP16:AP17"/>
    <mergeCell ref="AR16:AR17"/>
    <mergeCell ref="AS16:AU16"/>
    <mergeCell ref="AY16:AY17"/>
  </mergeCells>
  <phoneticPr fontId="3" type="noConversion"/>
  <pageMargins left="0.59055118110236227" right="0.19685039370078741" top="0.39370078740157483" bottom="0.59055118110236227" header="0" footer="0"/>
  <pageSetup paperSize="9" scale="68" fitToHeight="0" orientation="landscape" horizontalDpi="4294967293" r:id="rId1"/>
  <headerFooter alignWithMargins="0">
    <oddHeader>Страница &amp;P</oddHeader>
    <oddFooter>&amp;CИзменения в решение Норильского городского Совета депутатов "О бюджете муниципального образования город Норильск на 2018 год и на плановый период 2019 и 2020 годов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жкх 2018</vt:lpstr>
      <vt:lpstr>'жкх 2018'!Заголовки_для_печати</vt:lpstr>
      <vt:lpstr>'жкх 2018'!Область_печати</vt:lpstr>
    </vt:vector>
  </TitlesOfParts>
  <Company>Центр АСУ ДМП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Воробьёва</dc:creator>
  <cp:lastModifiedBy>Данько Марина Викторовна</cp:lastModifiedBy>
  <cp:lastPrinted>2018-05-07T12:40:56Z</cp:lastPrinted>
  <dcterms:created xsi:type="dcterms:W3CDTF">2010-10-19T02:30:30Z</dcterms:created>
  <dcterms:modified xsi:type="dcterms:W3CDTF">2018-05-22T05:22:18Z</dcterms:modified>
</cp:coreProperties>
</file>